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5" windowWidth="16515" windowHeight="5970" activeTab="1"/>
  </bookViews>
  <sheets>
    <sheet name="Hoja1" sheetId="1" r:id="rId1"/>
    <sheet name="Hoja2" sheetId="2" r:id="rId2"/>
    <sheet name="Hoja3" sheetId="3" r:id="rId3"/>
  </sheets>
  <calcPr calcId="145621"/>
</workbook>
</file>

<file path=xl/calcChain.xml><?xml version="1.0" encoding="utf-8"?>
<calcChain xmlns="http://schemas.openxmlformats.org/spreadsheetml/2006/main">
  <c r="V25" i="2" l="1"/>
  <c r="V24" i="2"/>
  <c r="V23" i="2"/>
  <c r="AI28" i="2" l="1"/>
  <c r="BF30" i="1" l="1"/>
  <c r="BI28" i="1" l="1"/>
  <c r="BF28" i="1"/>
  <c r="BG30" i="1" s="1"/>
  <c r="BF32" i="1"/>
  <c r="BF31" i="1"/>
  <c r="AI43" i="1"/>
  <c r="AC43" i="1"/>
  <c r="AB43" i="1"/>
  <c r="AG43" i="1"/>
  <c r="AH43" i="1"/>
  <c r="AA43" i="1"/>
  <c r="R43" i="1"/>
  <c r="S43" i="1"/>
  <c r="V43" i="1"/>
  <c r="W43" i="1"/>
  <c r="X43" i="1"/>
  <c r="Q43" i="1"/>
  <c r="K43" i="1"/>
  <c r="L43" i="1"/>
  <c r="M43" i="1"/>
  <c r="N43" i="1"/>
  <c r="F43" i="1"/>
  <c r="G43" i="1"/>
  <c r="H43" i="1"/>
  <c r="E43" i="1"/>
  <c r="AO43" i="1"/>
  <c r="AQ43" i="1" s="1"/>
  <c r="AU43" i="1" s="1"/>
  <c r="AY43" i="1" s="1"/>
  <c r="AO41" i="1"/>
  <c r="AQ41" i="1" s="1"/>
  <c r="AU41" i="1" s="1"/>
  <c r="AY41" i="1" s="1"/>
  <c r="AT43" i="1" l="1"/>
  <c r="AX43" i="1" s="1"/>
  <c r="AS43" i="1"/>
  <c r="AW43" i="1" s="1"/>
  <c r="AS41" i="1"/>
  <c r="AW41" i="1" s="1"/>
  <c r="AT41" i="1"/>
  <c r="AX41" i="1" s="1"/>
  <c r="BG29" i="1"/>
  <c r="AQ44" i="1"/>
  <c r="AQ42" i="1"/>
  <c r="AU42" i="1" l="1"/>
  <c r="AY42" i="1" s="1"/>
  <c r="AS42" i="1"/>
  <c r="AW42" i="1" s="1"/>
  <c r="AT42" i="1"/>
  <c r="AX42" i="1" s="1"/>
  <c r="AS44" i="1"/>
  <c r="AW44" i="1" s="1"/>
  <c r="AW45" i="1" s="1"/>
  <c r="AZ45" i="1" s="1"/>
  <c r="AT44" i="1"/>
  <c r="AX44" i="1" s="1"/>
  <c r="AX45" i="1" s="1"/>
  <c r="AU44" i="1"/>
  <c r="AY44" i="1" s="1"/>
  <c r="AY45" i="1" s="1"/>
  <c r="BA46" i="1" l="1"/>
  <c r="BA47" i="1" s="1"/>
  <c r="AZ46" i="1"/>
  <c r="AZ47" i="1" s="1"/>
</calcChain>
</file>

<file path=xl/sharedStrings.xml><?xml version="1.0" encoding="utf-8"?>
<sst xmlns="http://schemas.openxmlformats.org/spreadsheetml/2006/main" count="269" uniqueCount="166">
  <si>
    <t>Cubierta</t>
  </si>
  <si>
    <t>Arqueta</t>
  </si>
  <si>
    <t>Depósito</t>
  </si>
  <si>
    <t>Cámara1</t>
  </si>
  <si>
    <t>Cámara 2</t>
  </si>
  <si>
    <t xml:space="preserve">Equipo de presión </t>
  </si>
  <si>
    <t>Baño</t>
  </si>
  <si>
    <t xml:space="preserve">Cocina </t>
  </si>
  <si>
    <t>Lavabo</t>
  </si>
  <si>
    <t>Ducha</t>
  </si>
  <si>
    <t>Inodoro</t>
  </si>
  <si>
    <t>fregadero</t>
  </si>
  <si>
    <t>Agua lluvia</t>
  </si>
  <si>
    <t>tamiz entrada canaletas</t>
  </si>
  <si>
    <t>Canaletas</t>
  </si>
  <si>
    <t>tamizentrada arqueta</t>
  </si>
  <si>
    <t>Filtro entrada depósito</t>
  </si>
  <si>
    <t>Filtro paso cámaras</t>
  </si>
  <si>
    <t>Filtro entrada  + Filtro salida</t>
  </si>
  <si>
    <t>Aprovechamiento de agua de lluvia</t>
  </si>
  <si>
    <t>Filtros</t>
  </si>
  <si>
    <t>Lavavajillas</t>
  </si>
  <si>
    <t>lavadora ropa</t>
  </si>
  <si>
    <t>aguas grises</t>
  </si>
  <si>
    <t>ls/persona y día</t>
  </si>
  <si>
    <t>Cocina/Bebida</t>
  </si>
  <si>
    <t>lavado suelos</t>
  </si>
  <si>
    <t>Coche</t>
  </si>
  <si>
    <t>Total agua</t>
  </si>
  <si>
    <t>aguas negras</t>
  </si>
  <si>
    <t>Cocina bebida</t>
  </si>
  <si>
    <t>huerto</t>
  </si>
  <si>
    <t>Empleo normal</t>
  </si>
  <si>
    <t>Aplicación de aguas grises para riego</t>
  </si>
  <si>
    <t>Aplicación de aguas grises para riego e inodoro seco</t>
  </si>
  <si>
    <t>Aplicación de aguas grises para riego e inodoro (27l)</t>
  </si>
  <si>
    <t>Resumen</t>
  </si>
  <si>
    <t>Consumo general</t>
  </si>
  <si>
    <t>(Osmosis)</t>
  </si>
  <si>
    <t>Otros</t>
  </si>
  <si>
    <t xml:space="preserve">Se debe tener en cuenta que el agua de "otros" se añade a </t>
  </si>
  <si>
    <t xml:space="preserve">la de aguas negras. </t>
  </si>
  <si>
    <t>D</t>
  </si>
  <si>
    <t xml:space="preserve">      I</t>
  </si>
  <si>
    <t xml:space="preserve">   L</t>
  </si>
  <si>
    <t>50-60</t>
  </si>
  <si>
    <t>40-50</t>
  </si>
  <si>
    <t>g/kg aire seco</t>
  </si>
  <si>
    <t xml:space="preserve">aire seco a </t>
  </si>
  <si>
    <t>m/s</t>
  </si>
  <si>
    <t>Utilización normal</t>
  </si>
  <si>
    <t>Producción de aguas grises</t>
  </si>
  <si>
    <t>Ag. Gris para inodoro</t>
  </si>
  <si>
    <t>Inodoro seco</t>
  </si>
  <si>
    <t>m2</t>
  </si>
  <si>
    <t>m3/h</t>
  </si>
  <si>
    <t>m</t>
  </si>
  <si>
    <t>Diam Sup.</t>
  </si>
  <si>
    <t>vel.</t>
  </si>
  <si>
    <t>Vol/t</t>
  </si>
  <si>
    <t>Tint</t>
  </si>
  <si>
    <t>Text</t>
  </si>
  <si>
    <t>Humedad 70%</t>
  </si>
  <si>
    <t>Humedad 80%</t>
  </si>
  <si>
    <t>m3/kg aire seco</t>
  </si>
  <si>
    <t>0.8116</t>
  </si>
  <si>
    <t>Condensación g/kg</t>
  </si>
  <si>
    <t xml:space="preserve">Escenarios posibles de condensación </t>
  </si>
  <si>
    <t xml:space="preserve">Dias </t>
  </si>
  <si>
    <t xml:space="preserve">Consumo vivienda </t>
  </si>
  <si>
    <t>Nº p</t>
  </si>
  <si>
    <t>l/día</t>
  </si>
  <si>
    <t>V  año</t>
  </si>
  <si>
    <t>Sup</t>
  </si>
  <si>
    <t>Aguas grises</t>
  </si>
  <si>
    <t xml:space="preserve">Aguas negras </t>
  </si>
  <si>
    <t>litros</t>
  </si>
  <si>
    <t>Riego</t>
  </si>
  <si>
    <t>Necesidades de riego</t>
  </si>
  <si>
    <t>Deficit/año</t>
  </si>
  <si>
    <t>Deficit /mes Julio</t>
  </si>
  <si>
    <t xml:space="preserve">Necesidades de condensación </t>
  </si>
  <si>
    <t>Kg/h</t>
  </si>
  <si>
    <t>Periodos horarios</t>
  </si>
  <si>
    <t>Temperaturas interior</t>
  </si>
  <si>
    <t>Temp exterior</t>
  </si>
  <si>
    <t>H 80%</t>
  </si>
  <si>
    <t>8 a 10</t>
  </si>
  <si>
    <t>10 a 12 4 a 8</t>
  </si>
  <si>
    <t>12 a 2</t>
  </si>
  <si>
    <t xml:space="preserve"> Condensación kg agua</t>
  </si>
  <si>
    <t>Necesitaria 3- 4 tubos en Julio Agosto</t>
  </si>
  <si>
    <t>Julio</t>
  </si>
  <si>
    <t>3 tuberías a 6 m/s</t>
  </si>
  <si>
    <t>Enero</t>
  </si>
  <si>
    <t>Febrero</t>
  </si>
  <si>
    <t>Marzo</t>
  </si>
  <si>
    <t>Abril</t>
  </si>
  <si>
    <t>Mayo</t>
  </si>
  <si>
    <t>Junio</t>
  </si>
  <si>
    <t>Agosto</t>
  </si>
  <si>
    <t>Septiembre</t>
  </si>
  <si>
    <t>Octubre</t>
  </si>
  <si>
    <t>Noviembre</t>
  </si>
  <si>
    <t>Diciembre</t>
  </si>
  <si>
    <t>ET0</t>
  </si>
  <si>
    <t>mm/d</t>
  </si>
  <si>
    <t>Deficit</t>
  </si>
  <si>
    <t>Déficit ls/mes</t>
  </si>
  <si>
    <t>necesidades de riego</t>
  </si>
  <si>
    <t>C</t>
  </si>
  <si>
    <t>A</t>
  </si>
  <si>
    <t>DC1</t>
  </si>
  <si>
    <t>DC2</t>
  </si>
  <si>
    <t xml:space="preserve">  EP</t>
  </si>
  <si>
    <t>EP</t>
  </si>
  <si>
    <t>L</t>
  </si>
  <si>
    <t>I</t>
  </si>
  <si>
    <t>F</t>
  </si>
  <si>
    <t>LV</t>
  </si>
  <si>
    <t>LR</t>
  </si>
  <si>
    <t>LS</t>
  </si>
  <si>
    <t>i</t>
  </si>
  <si>
    <t>invernadero</t>
  </si>
  <si>
    <t>Ext</t>
  </si>
  <si>
    <t>Lluvia</t>
  </si>
  <si>
    <t>LL</t>
  </si>
  <si>
    <t>Can</t>
  </si>
  <si>
    <t>Dep.sito</t>
  </si>
  <si>
    <t>Beb</t>
  </si>
  <si>
    <t>Bebida</t>
  </si>
  <si>
    <t xml:space="preserve">Cocina/fregadero </t>
  </si>
  <si>
    <t>LC</t>
  </si>
  <si>
    <t>Lv          Lr</t>
  </si>
  <si>
    <t>Lc        Ls</t>
  </si>
  <si>
    <t>Fr</t>
  </si>
  <si>
    <t>Aneg</t>
  </si>
  <si>
    <t>Agris</t>
  </si>
  <si>
    <t>Dep</t>
  </si>
  <si>
    <t>Pl aromáticas</t>
  </si>
  <si>
    <t>Compost</t>
  </si>
  <si>
    <t>Pl exterior</t>
  </si>
  <si>
    <t>Aguas negras</t>
  </si>
  <si>
    <t>Total</t>
  </si>
  <si>
    <t>jardín</t>
  </si>
  <si>
    <t>Jardín</t>
  </si>
  <si>
    <t>J</t>
  </si>
  <si>
    <t>Solución 4   Inodoro seco</t>
  </si>
  <si>
    <t>ls/m2</t>
  </si>
  <si>
    <t>Consumo</t>
  </si>
  <si>
    <t>año</t>
  </si>
  <si>
    <t>pers</t>
  </si>
  <si>
    <t>días</t>
  </si>
  <si>
    <t>c/día</t>
  </si>
  <si>
    <t>Figura 4</t>
  </si>
  <si>
    <t>Figura 5</t>
  </si>
  <si>
    <t>Figura1</t>
  </si>
  <si>
    <t>Figura3</t>
  </si>
  <si>
    <t>Figura 6</t>
  </si>
  <si>
    <t>Figura 2</t>
  </si>
  <si>
    <t>Figura 7</t>
  </si>
  <si>
    <t>Figura 8</t>
  </si>
  <si>
    <r>
      <t xml:space="preserve">Filtro tras bomba presión 10 </t>
    </r>
    <r>
      <rPr>
        <sz val="11"/>
        <color theme="1"/>
        <rFont val="Calibri"/>
        <family val="2"/>
      </rPr>
      <t>µm</t>
    </r>
  </si>
  <si>
    <t xml:space="preserve"> µm</t>
  </si>
  <si>
    <t>mm</t>
  </si>
  <si>
    <t xml:space="preserve">Filtro para agua bebida   Microfiltración +  Osmosis inversa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</si>
</sst>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92D050"/>
      <name val="Calibri"/>
      <family val="2"/>
      <scheme val="minor"/>
    </font>
    <font>
      <sz val="11"/>
      <color rgb="FFFFC00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/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2" fillId="0" borderId="0" xfId="0" applyFont="1"/>
    <xf numFmtId="0" fontId="8" fillId="0" borderId="0" xfId="0" applyFont="1"/>
    <xf numFmtId="0" fontId="9" fillId="0" borderId="0" xfId="0" applyFont="1"/>
    <xf numFmtId="2" fontId="0" fillId="0" borderId="0" xfId="0" applyNumberFormat="1"/>
    <xf numFmtId="0" fontId="10" fillId="0" borderId="0" xfId="0" applyFont="1"/>
    <xf numFmtId="16" fontId="0" fillId="0" borderId="0" xfId="0" applyNumberFormat="1"/>
    <xf numFmtId="1" fontId="0" fillId="0" borderId="0" xfId="0" applyNumberFormat="1"/>
    <xf numFmtId="0" fontId="1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chemeClr val="tx1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</c:dPt>
          <c:val>
            <c:numRef>
              <c:f>Hoja1!$AI$23:$AI$27</c:f>
              <c:numCache>
                <c:formatCode>General</c:formatCode>
                <c:ptCount val="5"/>
                <c:pt idx="0">
                  <c:v>100</c:v>
                </c:pt>
                <c:pt idx="1">
                  <c:v>0</c:v>
                </c:pt>
                <c:pt idx="2">
                  <c:v>94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016128"/>
        <c:axId val="212046592"/>
      </c:barChart>
      <c:catAx>
        <c:axId val="212016128"/>
        <c:scaling>
          <c:orientation val="minMax"/>
        </c:scaling>
        <c:delete val="0"/>
        <c:axPos val="b"/>
        <c:majorTickMark val="out"/>
        <c:minorTickMark val="none"/>
        <c:tickLblPos val="nextTo"/>
        <c:crossAx val="212046592"/>
        <c:crosses val="autoZero"/>
        <c:auto val="1"/>
        <c:lblAlgn val="ctr"/>
        <c:lblOffset val="100"/>
        <c:noMultiLvlLbl val="0"/>
      </c:catAx>
      <c:valAx>
        <c:axId val="212046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20161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tx1"/>
              </a:solidFill>
            </c:spPr>
          </c:dPt>
          <c:dPt>
            <c:idx val="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rgbClr val="00B050"/>
              </a:solidFill>
            </c:spPr>
          </c:dPt>
          <c:val>
            <c:numRef>
              <c:f>Hoja1!$AL$23:$AL$27</c:f>
              <c:numCache>
                <c:formatCode>General</c:formatCode>
                <c:ptCount val="5"/>
                <c:pt idx="0">
                  <c:v>46</c:v>
                </c:pt>
                <c:pt idx="1">
                  <c:v>14</c:v>
                </c:pt>
                <c:pt idx="2">
                  <c:v>26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051264"/>
        <c:axId val="211052800"/>
      </c:barChart>
      <c:catAx>
        <c:axId val="211051264"/>
        <c:scaling>
          <c:orientation val="minMax"/>
        </c:scaling>
        <c:delete val="0"/>
        <c:axPos val="b"/>
        <c:majorTickMark val="out"/>
        <c:minorTickMark val="none"/>
        <c:tickLblPos val="nextTo"/>
        <c:crossAx val="211052800"/>
        <c:crosses val="autoZero"/>
        <c:auto val="1"/>
        <c:lblAlgn val="ctr"/>
        <c:lblOffset val="100"/>
        <c:noMultiLvlLbl val="0"/>
      </c:catAx>
      <c:valAx>
        <c:axId val="2110528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10512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86201724784404"/>
          <c:y val="5.3885383532356466E-2"/>
          <c:w val="0.73812357830271214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tx1"/>
              </a:solidFill>
            </c:spPr>
          </c:dPt>
          <c:val>
            <c:numRef>
              <c:f>Hoja1!$AJ$23:$AJ$27</c:f>
              <c:numCache>
                <c:formatCode>General</c:formatCode>
                <c:ptCount val="5"/>
                <c:pt idx="0">
                  <c:v>100</c:v>
                </c:pt>
                <c:pt idx="1">
                  <c:v>41</c:v>
                </c:pt>
                <c:pt idx="2">
                  <c:v>53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071552"/>
        <c:axId val="212073088"/>
      </c:barChart>
      <c:catAx>
        <c:axId val="212071552"/>
        <c:scaling>
          <c:orientation val="minMax"/>
        </c:scaling>
        <c:delete val="0"/>
        <c:axPos val="b"/>
        <c:majorTickMark val="out"/>
        <c:minorTickMark val="none"/>
        <c:tickLblPos val="nextTo"/>
        <c:crossAx val="212073088"/>
        <c:crosses val="autoZero"/>
        <c:auto val="1"/>
        <c:lblAlgn val="ctr"/>
        <c:lblOffset val="100"/>
        <c:noMultiLvlLbl val="0"/>
      </c:catAx>
      <c:valAx>
        <c:axId val="212073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2071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tx1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70C0"/>
              </a:solidFill>
            </c:spPr>
          </c:dPt>
          <c:dPt>
            <c:idx val="4"/>
            <c:invertIfNegative val="0"/>
            <c:bubble3D val="0"/>
            <c:spPr>
              <a:solidFill>
                <a:srgbClr val="00B050"/>
              </a:solidFill>
            </c:spPr>
          </c:dPt>
          <c:val>
            <c:numRef>
              <c:f>Hoja1!$AK$23:$AK$27</c:f>
              <c:numCache>
                <c:formatCode>General</c:formatCode>
                <c:ptCount val="5"/>
                <c:pt idx="0">
                  <c:v>73</c:v>
                </c:pt>
                <c:pt idx="1">
                  <c:v>41</c:v>
                </c:pt>
                <c:pt idx="2">
                  <c:v>26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480000"/>
        <c:axId val="212481536"/>
      </c:barChart>
      <c:catAx>
        <c:axId val="212480000"/>
        <c:scaling>
          <c:orientation val="minMax"/>
        </c:scaling>
        <c:delete val="0"/>
        <c:axPos val="b"/>
        <c:majorTickMark val="out"/>
        <c:minorTickMark val="none"/>
        <c:tickLblPos val="nextTo"/>
        <c:crossAx val="212481536"/>
        <c:crosses val="autoZero"/>
        <c:auto val="1"/>
        <c:lblAlgn val="ctr"/>
        <c:lblOffset val="100"/>
        <c:noMultiLvlLbl val="0"/>
      </c:catAx>
      <c:valAx>
        <c:axId val="2124815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24800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tx1"/>
              </a:solidFill>
            </c:spPr>
          </c:dPt>
          <c:dPt>
            <c:idx val="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rgbClr val="00B050"/>
              </a:solidFill>
            </c:spPr>
          </c:dPt>
          <c:val>
            <c:numRef>
              <c:f>Hoja1!$AL$23:$AL$27</c:f>
              <c:numCache>
                <c:formatCode>General</c:formatCode>
                <c:ptCount val="5"/>
                <c:pt idx="0">
                  <c:v>46</c:v>
                </c:pt>
                <c:pt idx="1">
                  <c:v>14</c:v>
                </c:pt>
                <c:pt idx="2">
                  <c:v>26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507264"/>
        <c:axId val="212509056"/>
      </c:barChart>
      <c:catAx>
        <c:axId val="212507264"/>
        <c:scaling>
          <c:orientation val="minMax"/>
        </c:scaling>
        <c:delete val="0"/>
        <c:axPos val="b"/>
        <c:majorTickMark val="out"/>
        <c:minorTickMark val="none"/>
        <c:tickLblPos val="nextTo"/>
        <c:crossAx val="212509056"/>
        <c:crosses val="autoZero"/>
        <c:auto val="1"/>
        <c:lblAlgn val="ctr"/>
        <c:lblOffset val="100"/>
        <c:noMultiLvlLbl val="0"/>
      </c:catAx>
      <c:valAx>
        <c:axId val="212509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25072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1828521434821"/>
          <c:y val="7.4548702245552642E-2"/>
          <c:w val="0.84090135608048988"/>
          <c:h val="0.89719889180519097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Hoja1!$BA$4:$BA$15</c:f>
              <c:numCache>
                <c:formatCode>General</c:formatCode>
                <c:ptCount val="12"/>
                <c:pt idx="0">
                  <c:v>-10.200000000000003</c:v>
                </c:pt>
                <c:pt idx="1">
                  <c:v>7.2250000000000014</c:v>
                </c:pt>
                <c:pt idx="2">
                  <c:v>30.100000000000009</c:v>
                </c:pt>
                <c:pt idx="3">
                  <c:v>75</c:v>
                </c:pt>
                <c:pt idx="4">
                  <c:v>51.199999999999989</c:v>
                </c:pt>
                <c:pt idx="5">
                  <c:v>144.6</c:v>
                </c:pt>
                <c:pt idx="6">
                  <c:v>196.50000000000003</c:v>
                </c:pt>
                <c:pt idx="7">
                  <c:v>166.8</c:v>
                </c:pt>
                <c:pt idx="8">
                  <c:v>75.900000000000006</c:v>
                </c:pt>
                <c:pt idx="9">
                  <c:v>35.600000000000009</c:v>
                </c:pt>
                <c:pt idx="10">
                  <c:v>5.3999999999999986</c:v>
                </c:pt>
                <c:pt idx="11">
                  <c:v>-26.700000000000003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562688"/>
        <c:axId val="212564224"/>
      </c:barChart>
      <c:catAx>
        <c:axId val="212562688"/>
        <c:scaling>
          <c:orientation val="minMax"/>
        </c:scaling>
        <c:delete val="0"/>
        <c:axPos val="b"/>
        <c:majorTickMark val="out"/>
        <c:minorTickMark val="none"/>
        <c:tickLblPos val="nextTo"/>
        <c:crossAx val="212564224"/>
        <c:crosses val="autoZero"/>
        <c:auto val="1"/>
        <c:lblAlgn val="ctr"/>
        <c:lblOffset val="100"/>
        <c:noMultiLvlLbl val="0"/>
      </c:catAx>
      <c:valAx>
        <c:axId val="2125642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25626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Hoja1!$AZ$4:$AZ$15</c:f>
              <c:numCache>
                <c:formatCode>General</c:formatCode>
                <c:ptCount val="12"/>
                <c:pt idx="0">
                  <c:v>0.6</c:v>
                </c:pt>
                <c:pt idx="1">
                  <c:v>1.3</c:v>
                </c:pt>
                <c:pt idx="2">
                  <c:v>2.6</c:v>
                </c:pt>
                <c:pt idx="3">
                  <c:v>3.7</c:v>
                </c:pt>
                <c:pt idx="4">
                  <c:v>3.9</c:v>
                </c:pt>
                <c:pt idx="5">
                  <c:v>6.3</c:v>
                </c:pt>
                <c:pt idx="6">
                  <c:v>7.2</c:v>
                </c:pt>
                <c:pt idx="7">
                  <c:v>6.6</c:v>
                </c:pt>
                <c:pt idx="8">
                  <c:v>4.5999999999999996</c:v>
                </c:pt>
                <c:pt idx="9">
                  <c:v>2.6</c:v>
                </c:pt>
                <c:pt idx="10">
                  <c:v>1.2</c:v>
                </c:pt>
                <c:pt idx="11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592128"/>
        <c:axId val="212593664"/>
      </c:barChart>
      <c:catAx>
        <c:axId val="212592128"/>
        <c:scaling>
          <c:orientation val="minMax"/>
        </c:scaling>
        <c:delete val="0"/>
        <c:axPos val="b"/>
        <c:majorTickMark val="out"/>
        <c:minorTickMark val="none"/>
        <c:tickLblPos val="nextTo"/>
        <c:crossAx val="212593664"/>
        <c:crosses val="autoZero"/>
        <c:auto val="1"/>
        <c:lblAlgn val="ctr"/>
        <c:lblOffset val="100"/>
        <c:noMultiLvlLbl val="0"/>
      </c:catAx>
      <c:valAx>
        <c:axId val="212593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25921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chemeClr val="tx1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</c:dPt>
          <c:val>
            <c:numRef>
              <c:f>Hoja1!$AI$23:$AI$27</c:f>
              <c:numCache>
                <c:formatCode>General</c:formatCode>
                <c:ptCount val="5"/>
                <c:pt idx="0">
                  <c:v>100</c:v>
                </c:pt>
                <c:pt idx="1">
                  <c:v>0</c:v>
                </c:pt>
                <c:pt idx="2">
                  <c:v>94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182592"/>
        <c:axId val="133184128"/>
      </c:barChart>
      <c:catAx>
        <c:axId val="133182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33184128"/>
        <c:crosses val="autoZero"/>
        <c:auto val="1"/>
        <c:lblAlgn val="ctr"/>
        <c:lblOffset val="100"/>
        <c:noMultiLvlLbl val="0"/>
      </c:catAx>
      <c:valAx>
        <c:axId val="133184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31825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178135341777931"/>
          <c:y val="6.7245395978395267E-2"/>
          <c:w val="0.73812357830271214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tx1"/>
              </a:solidFill>
            </c:spPr>
          </c:dPt>
          <c:val>
            <c:numRef>
              <c:f>Hoja1!$AJ$23:$AJ$27</c:f>
              <c:numCache>
                <c:formatCode>General</c:formatCode>
                <c:ptCount val="5"/>
                <c:pt idx="0">
                  <c:v>100</c:v>
                </c:pt>
                <c:pt idx="1">
                  <c:v>41</c:v>
                </c:pt>
                <c:pt idx="2">
                  <c:v>53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008512"/>
        <c:axId val="211010304"/>
      </c:barChart>
      <c:catAx>
        <c:axId val="211008512"/>
        <c:scaling>
          <c:orientation val="minMax"/>
        </c:scaling>
        <c:delete val="0"/>
        <c:axPos val="b"/>
        <c:majorTickMark val="out"/>
        <c:minorTickMark val="none"/>
        <c:tickLblPos val="nextTo"/>
        <c:crossAx val="211010304"/>
        <c:crosses val="autoZero"/>
        <c:auto val="1"/>
        <c:lblAlgn val="ctr"/>
        <c:lblOffset val="100"/>
        <c:noMultiLvlLbl val="0"/>
      </c:catAx>
      <c:valAx>
        <c:axId val="211010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10085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tx1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70C0"/>
              </a:solidFill>
            </c:spPr>
          </c:dPt>
          <c:dPt>
            <c:idx val="4"/>
            <c:invertIfNegative val="0"/>
            <c:bubble3D val="0"/>
            <c:spPr>
              <a:solidFill>
                <a:srgbClr val="00B050"/>
              </a:solidFill>
            </c:spPr>
          </c:dPt>
          <c:val>
            <c:numRef>
              <c:f>Hoja1!$AK$23:$AK$27</c:f>
              <c:numCache>
                <c:formatCode>General</c:formatCode>
                <c:ptCount val="5"/>
                <c:pt idx="0">
                  <c:v>73</c:v>
                </c:pt>
                <c:pt idx="1">
                  <c:v>41</c:v>
                </c:pt>
                <c:pt idx="2">
                  <c:v>26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018496"/>
        <c:axId val="213020032"/>
      </c:barChart>
      <c:catAx>
        <c:axId val="213018496"/>
        <c:scaling>
          <c:orientation val="minMax"/>
        </c:scaling>
        <c:delete val="0"/>
        <c:axPos val="b"/>
        <c:majorTickMark val="out"/>
        <c:minorTickMark val="none"/>
        <c:tickLblPos val="nextTo"/>
        <c:crossAx val="213020032"/>
        <c:crosses val="autoZero"/>
        <c:auto val="1"/>
        <c:lblAlgn val="ctr"/>
        <c:lblOffset val="100"/>
        <c:noMultiLvlLbl val="0"/>
      </c:catAx>
      <c:valAx>
        <c:axId val="2130200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30184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3.xml"/><Relationship Id="rId7" Type="http://schemas.openxmlformats.org/officeDocument/2006/relationships/image" Target="../media/image3.png"/><Relationship Id="rId12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2.png"/><Relationship Id="rId11" Type="http://schemas.openxmlformats.org/officeDocument/2006/relationships/chart" Target="../charts/chart5.xml"/><Relationship Id="rId5" Type="http://schemas.openxmlformats.org/officeDocument/2006/relationships/image" Target="../media/image1.jpeg"/><Relationship Id="rId10" Type="http://schemas.openxmlformats.org/officeDocument/2006/relationships/image" Target="../media/image6.png"/><Relationship Id="rId4" Type="http://schemas.openxmlformats.org/officeDocument/2006/relationships/chart" Target="../charts/chart4.xml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19051</xdr:rowOff>
    </xdr:from>
    <xdr:to>
      <xdr:col>10</xdr:col>
      <xdr:colOff>257175</xdr:colOff>
      <xdr:row>13</xdr:row>
      <xdr:rowOff>142875</xdr:rowOff>
    </xdr:to>
    <xdr:cxnSp macro="">
      <xdr:nvCxnSpPr>
        <xdr:cNvPr id="5" name="4 Conector recto"/>
        <xdr:cNvCxnSpPr/>
      </xdr:nvCxnSpPr>
      <xdr:spPr>
        <a:xfrm flipV="1">
          <a:off x="942975" y="5048251"/>
          <a:ext cx="2457450" cy="1066799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10</xdr:row>
      <xdr:rowOff>0</xdr:rowOff>
    </xdr:from>
    <xdr:to>
      <xdr:col>15</xdr:col>
      <xdr:colOff>19050</xdr:colOff>
      <xdr:row>14</xdr:row>
      <xdr:rowOff>9525</xdr:rowOff>
    </xdr:to>
    <xdr:cxnSp macro="">
      <xdr:nvCxnSpPr>
        <xdr:cNvPr id="7" name="6 Conector recto"/>
        <xdr:cNvCxnSpPr/>
      </xdr:nvCxnSpPr>
      <xdr:spPr>
        <a:xfrm>
          <a:off x="3438525" y="5029200"/>
          <a:ext cx="1295400" cy="1266825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152400</xdr:colOff>
      <xdr:row>11</xdr:row>
      <xdr:rowOff>180975</xdr:rowOff>
    </xdr:from>
    <xdr:to>
      <xdr:col>8</xdr:col>
      <xdr:colOff>47625</xdr:colOff>
      <xdr:row>13</xdr:row>
      <xdr:rowOff>0</xdr:rowOff>
    </xdr:to>
    <xdr:cxnSp macro="">
      <xdr:nvCxnSpPr>
        <xdr:cNvPr id="12" name="11 Conector recto"/>
        <xdr:cNvCxnSpPr/>
      </xdr:nvCxnSpPr>
      <xdr:spPr>
        <a:xfrm>
          <a:off x="2352675" y="5524500"/>
          <a:ext cx="209550" cy="447675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66676</xdr:colOff>
      <xdr:row>10</xdr:row>
      <xdr:rowOff>9525</xdr:rowOff>
    </xdr:from>
    <xdr:to>
      <xdr:col>10</xdr:col>
      <xdr:colOff>295275</xdr:colOff>
      <xdr:row>13</xdr:row>
      <xdr:rowOff>9525</xdr:rowOff>
    </xdr:to>
    <xdr:cxnSp macro="">
      <xdr:nvCxnSpPr>
        <xdr:cNvPr id="14" name="13 Conector recto"/>
        <xdr:cNvCxnSpPr/>
      </xdr:nvCxnSpPr>
      <xdr:spPr>
        <a:xfrm flipH="1">
          <a:off x="2581276" y="5038725"/>
          <a:ext cx="857249" cy="942975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9525</xdr:colOff>
      <xdr:row>12</xdr:row>
      <xdr:rowOff>304800</xdr:rowOff>
    </xdr:from>
    <xdr:to>
      <xdr:col>4</xdr:col>
      <xdr:colOff>19050</xdr:colOff>
      <xdr:row>18</xdr:row>
      <xdr:rowOff>38100</xdr:rowOff>
    </xdr:to>
    <xdr:cxnSp macro="">
      <xdr:nvCxnSpPr>
        <xdr:cNvPr id="23" name="22 Conector recto"/>
        <xdr:cNvCxnSpPr/>
      </xdr:nvCxnSpPr>
      <xdr:spPr>
        <a:xfrm flipH="1">
          <a:off x="1266825" y="5962650"/>
          <a:ext cx="9525" cy="161925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13</xdr:row>
      <xdr:rowOff>0</xdr:rowOff>
    </xdr:from>
    <xdr:to>
      <xdr:col>14</xdr:col>
      <xdr:colOff>9525</xdr:colOff>
      <xdr:row>18</xdr:row>
      <xdr:rowOff>47625</xdr:rowOff>
    </xdr:to>
    <xdr:cxnSp macro="">
      <xdr:nvCxnSpPr>
        <xdr:cNvPr id="24" name="23 Conector recto"/>
        <xdr:cNvCxnSpPr/>
      </xdr:nvCxnSpPr>
      <xdr:spPr>
        <a:xfrm flipH="1">
          <a:off x="4400550" y="5972175"/>
          <a:ext cx="9525" cy="161925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176212</xdr:colOff>
      <xdr:row>13</xdr:row>
      <xdr:rowOff>185737</xdr:rowOff>
    </xdr:from>
    <xdr:to>
      <xdr:col>15</xdr:col>
      <xdr:colOff>214312</xdr:colOff>
      <xdr:row>14</xdr:row>
      <xdr:rowOff>290512</xdr:rowOff>
    </xdr:to>
    <xdr:sp macro="" textlink="">
      <xdr:nvSpPr>
        <xdr:cNvPr id="32" name="31 Acorde"/>
        <xdr:cNvSpPr/>
      </xdr:nvSpPr>
      <xdr:spPr>
        <a:xfrm rot="17645421">
          <a:off x="4543425" y="6191249"/>
          <a:ext cx="419100" cy="352425"/>
        </a:xfrm>
        <a:prstGeom prst="chord">
          <a:avLst/>
        </a:prstGeom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</xdr:col>
      <xdr:colOff>128587</xdr:colOff>
      <xdr:row>13</xdr:row>
      <xdr:rowOff>33337</xdr:rowOff>
    </xdr:from>
    <xdr:to>
      <xdr:col>3</xdr:col>
      <xdr:colOff>166687</xdr:colOff>
      <xdr:row>14</xdr:row>
      <xdr:rowOff>138112</xdr:rowOff>
    </xdr:to>
    <xdr:sp macro="" textlink="">
      <xdr:nvSpPr>
        <xdr:cNvPr id="33" name="32 Acorde"/>
        <xdr:cNvSpPr/>
      </xdr:nvSpPr>
      <xdr:spPr>
        <a:xfrm rot="17645421">
          <a:off x="723900" y="6038849"/>
          <a:ext cx="419100" cy="352425"/>
        </a:xfrm>
        <a:prstGeom prst="chord">
          <a:avLst/>
        </a:prstGeom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3</xdr:col>
      <xdr:colOff>0</xdr:colOff>
      <xdr:row>20</xdr:row>
      <xdr:rowOff>114300</xdr:rowOff>
    </xdr:from>
    <xdr:to>
      <xdr:col>3</xdr:col>
      <xdr:colOff>0</xdr:colOff>
      <xdr:row>22</xdr:row>
      <xdr:rowOff>114300</xdr:rowOff>
    </xdr:to>
    <xdr:cxnSp macro="">
      <xdr:nvCxnSpPr>
        <xdr:cNvPr id="35" name="34 Conector recto"/>
        <xdr:cNvCxnSpPr/>
      </xdr:nvCxnSpPr>
      <xdr:spPr>
        <a:xfrm>
          <a:off x="942975" y="6400800"/>
          <a:ext cx="0" cy="6286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9526</xdr:colOff>
      <xdr:row>16</xdr:row>
      <xdr:rowOff>114301</xdr:rowOff>
    </xdr:from>
    <xdr:to>
      <xdr:col>15</xdr:col>
      <xdr:colOff>0</xdr:colOff>
      <xdr:row>16</xdr:row>
      <xdr:rowOff>133350</xdr:rowOff>
    </xdr:to>
    <xdr:cxnSp macro="">
      <xdr:nvCxnSpPr>
        <xdr:cNvPr id="38" name="37 Conector recto"/>
        <xdr:cNvCxnSpPr/>
      </xdr:nvCxnSpPr>
      <xdr:spPr>
        <a:xfrm flipH="1" flipV="1">
          <a:off x="952501" y="7029451"/>
          <a:ext cx="3762374" cy="1904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304800</xdr:colOff>
      <xdr:row>15</xdr:row>
      <xdr:rowOff>104775</xdr:rowOff>
    </xdr:from>
    <xdr:to>
      <xdr:col>3</xdr:col>
      <xdr:colOff>304800</xdr:colOff>
      <xdr:row>17</xdr:row>
      <xdr:rowOff>104775</xdr:rowOff>
    </xdr:to>
    <xdr:cxnSp macro="">
      <xdr:nvCxnSpPr>
        <xdr:cNvPr id="39" name="38 Conector recto"/>
        <xdr:cNvCxnSpPr/>
      </xdr:nvCxnSpPr>
      <xdr:spPr>
        <a:xfrm>
          <a:off x="1247775" y="6705600"/>
          <a:ext cx="0" cy="6286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20</xdr:row>
      <xdr:rowOff>304800</xdr:rowOff>
    </xdr:from>
    <xdr:to>
      <xdr:col>15</xdr:col>
      <xdr:colOff>9525</xdr:colOff>
      <xdr:row>22</xdr:row>
      <xdr:rowOff>114300</xdr:rowOff>
    </xdr:to>
    <xdr:cxnSp macro="">
      <xdr:nvCxnSpPr>
        <xdr:cNvPr id="40" name="39 Conector recto"/>
        <xdr:cNvCxnSpPr/>
      </xdr:nvCxnSpPr>
      <xdr:spPr>
        <a:xfrm>
          <a:off x="4714875" y="6591300"/>
          <a:ext cx="9525" cy="4381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</xdr:colOff>
      <xdr:row>17</xdr:row>
      <xdr:rowOff>104776</xdr:rowOff>
    </xdr:from>
    <xdr:to>
      <xdr:col>15</xdr:col>
      <xdr:colOff>304800</xdr:colOff>
      <xdr:row>17</xdr:row>
      <xdr:rowOff>123825</xdr:rowOff>
    </xdr:to>
    <xdr:cxnSp macro="">
      <xdr:nvCxnSpPr>
        <xdr:cNvPr id="48" name="47 Conector recto"/>
        <xdr:cNvCxnSpPr/>
      </xdr:nvCxnSpPr>
      <xdr:spPr>
        <a:xfrm flipH="1" flipV="1">
          <a:off x="1257301" y="7334251"/>
          <a:ext cx="3762374" cy="1904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</xdr:colOff>
      <xdr:row>13</xdr:row>
      <xdr:rowOff>0</xdr:rowOff>
    </xdr:from>
    <xdr:to>
      <xdr:col>14</xdr:col>
      <xdr:colOff>19050</xdr:colOff>
      <xdr:row>13</xdr:row>
      <xdr:rowOff>57150</xdr:rowOff>
    </xdr:to>
    <xdr:sp macro="" textlink="">
      <xdr:nvSpPr>
        <xdr:cNvPr id="52" name="51 Rectángulo"/>
        <xdr:cNvSpPr/>
      </xdr:nvSpPr>
      <xdr:spPr>
        <a:xfrm>
          <a:off x="1276350" y="5972175"/>
          <a:ext cx="3143250" cy="57150"/>
        </a:xfrm>
        <a:prstGeom prst="rect">
          <a:avLst/>
        </a:prstGeom>
        <a:solidFill>
          <a:srgbClr val="FF00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4</xdr:col>
      <xdr:colOff>28575</xdr:colOff>
      <xdr:row>16</xdr:row>
      <xdr:rowOff>19050</xdr:rowOff>
    </xdr:from>
    <xdr:to>
      <xdr:col>14</xdr:col>
      <xdr:colOff>28575</xdr:colOff>
      <xdr:row>16</xdr:row>
      <xdr:rowOff>76200</xdr:rowOff>
    </xdr:to>
    <xdr:sp macro="" textlink="">
      <xdr:nvSpPr>
        <xdr:cNvPr id="53" name="52 Rectángulo"/>
        <xdr:cNvSpPr/>
      </xdr:nvSpPr>
      <xdr:spPr>
        <a:xfrm>
          <a:off x="1285875" y="6934200"/>
          <a:ext cx="3143250" cy="57150"/>
        </a:xfrm>
        <a:prstGeom prst="rect">
          <a:avLst/>
        </a:prstGeom>
        <a:solidFill>
          <a:srgbClr val="FF00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18</xdr:col>
      <xdr:colOff>295275</xdr:colOff>
      <xdr:row>12</xdr:row>
      <xdr:rowOff>133350</xdr:rowOff>
    </xdr:from>
    <xdr:to>
      <xdr:col>24</xdr:col>
      <xdr:colOff>57150</xdr:colOff>
      <xdr:row>13</xdr:row>
      <xdr:rowOff>19050</xdr:rowOff>
    </xdr:to>
    <xdr:sp macro="" textlink="">
      <xdr:nvSpPr>
        <xdr:cNvPr id="54" name="53 Rectángulo"/>
        <xdr:cNvSpPr/>
      </xdr:nvSpPr>
      <xdr:spPr>
        <a:xfrm>
          <a:off x="5638800" y="4848225"/>
          <a:ext cx="1647825" cy="200025"/>
        </a:xfrm>
        <a:prstGeom prst="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19</xdr:col>
      <xdr:colOff>285750</xdr:colOff>
      <xdr:row>13</xdr:row>
      <xdr:rowOff>114300</xdr:rowOff>
    </xdr:from>
    <xdr:to>
      <xdr:col>25</xdr:col>
      <xdr:colOff>47625</xdr:colOff>
      <xdr:row>14</xdr:row>
      <xdr:rowOff>0</xdr:rowOff>
    </xdr:to>
    <xdr:sp macro="" textlink="">
      <xdr:nvSpPr>
        <xdr:cNvPr id="55" name="54 Rectángulo"/>
        <xdr:cNvSpPr/>
      </xdr:nvSpPr>
      <xdr:spPr>
        <a:xfrm>
          <a:off x="5943600" y="5143500"/>
          <a:ext cx="1647825" cy="200025"/>
        </a:xfrm>
        <a:prstGeom prst="rect">
          <a:avLst/>
        </a:prstGeom>
        <a:noFill/>
        <a:ln>
          <a:solidFill>
            <a:srgbClr val="00B0F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20</xdr:col>
      <xdr:colOff>257175</xdr:colOff>
      <xdr:row>14</xdr:row>
      <xdr:rowOff>123825</xdr:rowOff>
    </xdr:from>
    <xdr:to>
      <xdr:col>26</xdr:col>
      <xdr:colOff>19050</xdr:colOff>
      <xdr:row>15</xdr:row>
      <xdr:rowOff>9525</xdr:rowOff>
    </xdr:to>
    <xdr:sp macro="" textlink="">
      <xdr:nvSpPr>
        <xdr:cNvPr id="56" name="55 Rectángulo"/>
        <xdr:cNvSpPr/>
      </xdr:nvSpPr>
      <xdr:spPr>
        <a:xfrm>
          <a:off x="6229350" y="5467350"/>
          <a:ext cx="1647825" cy="200025"/>
        </a:xfrm>
        <a:prstGeom prst="rect">
          <a:avLst/>
        </a:prstGeom>
        <a:noFill/>
        <a:ln>
          <a:solidFill>
            <a:srgbClr val="00B05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23</xdr:col>
      <xdr:colOff>123825</xdr:colOff>
      <xdr:row>17</xdr:row>
      <xdr:rowOff>123825</xdr:rowOff>
    </xdr:from>
    <xdr:to>
      <xdr:col>28</xdr:col>
      <xdr:colOff>200025</xdr:colOff>
      <xdr:row>18</xdr:row>
      <xdr:rowOff>9525</xdr:rowOff>
    </xdr:to>
    <xdr:sp macro="" textlink="">
      <xdr:nvSpPr>
        <xdr:cNvPr id="57" name="56 Rectángulo"/>
        <xdr:cNvSpPr/>
      </xdr:nvSpPr>
      <xdr:spPr>
        <a:xfrm>
          <a:off x="7038975" y="6410325"/>
          <a:ext cx="1647825" cy="2000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23</xdr:col>
      <xdr:colOff>238125</xdr:colOff>
      <xdr:row>16</xdr:row>
      <xdr:rowOff>114300</xdr:rowOff>
    </xdr:from>
    <xdr:to>
      <xdr:col>29</xdr:col>
      <xdr:colOff>0</xdr:colOff>
      <xdr:row>17</xdr:row>
      <xdr:rowOff>0</xdr:rowOff>
    </xdr:to>
    <xdr:sp macro="" textlink="">
      <xdr:nvSpPr>
        <xdr:cNvPr id="58" name="57 Rectángulo"/>
        <xdr:cNvSpPr/>
      </xdr:nvSpPr>
      <xdr:spPr>
        <a:xfrm>
          <a:off x="7153275" y="6086475"/>
          <a:ext cx="1647825" cy="200025"/>
        </a:xfrm>
        <a:prstGeom prst="rect">
          <a:avLst/>
        </a:prstGeom>
        <a:noFill/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22</xdr:col>
      <xdr:colOff>104775</xdr:colOff>
      <xdr:row>15</xdr:row>
      <xdr:rowOff>123825</xdr:rowOff>
    </xdr:from>
    <xdr:to>
      <xdr:col>27</xdr:col>
      <xdr:colOff>342900</xdr:colOff>
      <xdr:row>16</xdr:row>
      <xdr:rowOff>28575</xdr:rowOff>
    </xdr:to>
    <xdr:sp macro="" textlink="">
      <xdr:nvSpPr>
        <xdr:cNvPr id="59" name="58 Rectángulo"/>
        <xdr:cNvSpPr/>
      </xdr:nvSpPr>
      <xdr:spPr>
        <a:xfrm>
          <a:off x="6762750" y="5781675"/>
          <a:ext cx="1885950" cy="219075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25</xdr:col>
      <xdr:colOff>9525</xdr:colOff>
      <xdr:row>25</xdr:row>
      <xdr:rowOff>19050</xdr:rowOff>
    </xdr:from>
    <xdr:to>
      <xdr:col>26</xdr:col>
      <xdr:colOff>114300</xdr:colOff>
      <xdr:row>26</xdr:row>
      <xdr:rowOff>0</xdr:rowOff>
    </xdr:to>
    <xdr:sp macro="" textlink="">
      <xdr:nvSpPr>
        <xdr:cNvPr id="60" name="59 Rectángulo"/>
        <xdr:cNvSpPr/>
      </xdr:nvSpPr>
      <xdr:spPr>
        <a:xfrm>
          <a:off x="7867650" y="7562850"/>
          <a:ext cx="419100" cy="2952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24</xdr:col>
      <xdr:colOff>304799</xdr:colOff>
      <xdr:row>22</xdr:row>
      <xdr:rowOff>57150</xdr:rowOff>
    </xdr:from>
    <xdr:to>
      <xdr:col>26</xdr:col>
      <xdr:colOff>85724</xdr:colOff>
      <xdr:row>23</xdr:row>
      <xdr:rowOff>28575</xdr:rowOff>
    </xdr:to>
    <xdr:sp macro="" textlink="">
      <xdr:nvSpPr>
        <xdr:cNvPr id="61" name="60 Rectángulo"/>
        <xdr:cNvSpPr/>
      </xdr:nvSpPr>
      <xdr:spPr>
        <a:xfrm>
          <a:off x="7848599" y="6972300"/>
          <a:ext cx="409575" cy="2857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26</xdr:col>
      <xdr:colOff>257175</xdr:colOff>
      <xdr:row>22</xdr:row>
      <xdr:rowOff>163831</xdr:rowOff>
    </xdr:from>
    <xdr:to>
      <xdr:col>27</xdr:col>
      <xdr:colOff>257175</xdr:colOff>
      <xdr:row>22</xdr:row>
      <xdr:rowOff>276225</xdr:rowOff>
    </xdr:to>
    <xdr:sp macro="" textlink="">
      <xdr:nvSpPr>
        <xdr:cNvPr id="62" name="61 Flecha derecha"/>
        <xdr:cNvSpPr/>
      </xdr:nvSpPr>
      <xdr:spPr>
        <a:xfrm>
          <a:off x="8429625" y="6764656"/>
          <a:ext cx="314325" cy="112394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26</xdr:col>
      <xdr:colOff>285750</xdr:colOff>
      <xdr:row>23</xdr:row>
      <xdr:rowOff>182881</xdr:rowOff>
    </xdr:from>
    <xdr:to>
      <xdr:col>27</xdr:col>
      <xdr:colOff>285750</xdr:colOff>
      <xdr:row>23</xdr:row>
      <xdr:rowOff>295275</xdr:rowOff>
    </xdr:to>
    <xdr:sp macro="" textlink="">
      <xdr:nvSpPr>
        <xdr:cNvPr id="63" name="62 Flecha derecha"/>
        <xdr:cNvSpPr/>
      </xdr:nvSpPr>
      <xdr:spPr>
        <a:xfrm>
          <a:off x="8458200" y="7098031"/>
          <a:ext cx="314325" cy="112394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26</xdr:col>
      <xdr:colOff>276225</xdr:colOff>
      <xdr:row>25</xdr:row>
      <xdr:rowOff>220981</xdr:rowOff>
    </xdr:from>
    <xdr:to>
      <xdr:col>27</xdr:col>
      <xdr:colOff>276225</xdr:colOff>
      <xdr:row>26</xdr:row>
      <xdr:rowOff>19050</xdr:rowOff>
    </xdr:to>
    <xdr:sp macro="" textlink="">
      <xdr:nvSpPr>
        <xdr:cNvPr id="64" name="63 Flecha derecha"/>
        <xdr:cNvSpPr/>
      </xdr:nvSpPr>
      <xdr:spPr>
        <a:xfrm>
          <a:off x="8448675" y="7764781"/>
          <a:ext cx="314325" cy="112394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26</xdr:col>
      <xdr:colOff>276225</xdr:colOff>
      <xdr:row>24</xdr:row>
      <xdr:rowOff>201931</xdr:rowOff>
    </xdr:from>
    <xdr:to>
      <xdr:col>27</xdr:col>
      <xdr:colOff>276225</xdr:colOff>
      <xdr:row>25</xdr:row>
      <xdr:rowOff>0</xdr:rowOff>
    </xdr:to>
    <xdr:sp macro="" textlink="">
      <xdr:nvSpPr>
        <xdr:cNvPr id="65" name="64 Flecha derecha"/>
        <xdr:cNvSpPr/>
      </xdr:nvSpPr>
      <xdr:spPr>
        <a:xfrm>
          <a:off x="8448675" y="7431406"/>
          <a:ext cx="314325" cy="112394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26</xdr:col>
      <xdr:colOff>276225</xdr:colOff>
      <xdr:row>26</xdr:row>
      <xdr:rowOff>161925</xdr:rowOff>
    </xdr:from>
    <xdr:to>
      <xdr:col>27</xdr:col>
      <xdr:colOff>276225</xdr:colOff>
      <xdr:row>26</xdr:row>
      <xdr:rowOff>274319</xdr:rowOff>
    </xdr:to>
    <xdr:sp macro="" textlink="">
      <xdr:nvSpPr>
        <xdr:cNvPr id="66" name="65 Flecha derecha"/>
        <xdr:cNvSpPr/>
      </xdr:nvSpPr>
      <xdr:spPr>
        <a:xfrm>
          <a:off x="8448675" y="8020050"/>
          <a:ext cx="314325" cy="112394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17</xdr:col>
      <xdr:colOff>200025</xdr:colOff>
      <xdr:row>12</xdr:row>
      <xdr:rowOff>257175</xdr:rowOff>
    </xdr:from>
    <xdr:to>
      <xdr:col>18</xdr:col>
      <xdr:colOff>180975</xdr:colOff>
      <xdr:row>13</xdr:row>
      <xdr:rowOff>285750</xdr:rowOff>
    </xdr:to>
    <xdr:sp macro="" textlink="">
      <xdr:nvSpPr>
        <xdr:cNvPr id="67" name="66 Flecha curvada hacia la derecha"/>
        <xdr:cNvSpPr/>
      </xdr:nvSpPr>
      <xdr:spPr>
        <a:xfrm>
          <a:off x="5229225" y="4972050"/>
          <a:ext cx="295275" cy="342900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295275</xdr:colOff>
      <xdr:row>13</xdr:row>
      <xdr:rowOff>200025</xdr:rowOff>
    </xdr:from>
    <xdr:to>
      <xdr:col>19</xdr:col>
      <xdr:colOff>276225</xdr:colOff>
      <xdr:row>14</xdr:row>
      <xdr:rowOff>228600</xdr:rowOff>
    </xdr:to>
    <xdr:sp macro="" textlink="">
      <xdr:nvSpPr>
        <xdr:cNvPr id="68" name="67 Flecha curvada hacia la derecha"/>
        <xdr:cNvSpPr/>
      </xdr:nvSpPr>
      <xdr:spPr>
        <a:xfrm>
          <a:off x="5638800" y="5229225"/>
          <a:ext cx="295275" cy="342900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chemeClr val="tx1"/>
            </a:solidFill>
          </a:endParaRPr>
        </a:p>
      </xdr:txBody>
    </xdr:sp>
    <xdr:clientData/>
  </xdr:twoCellAnchor>
  <xdr:twoCellAnchor>
    <xdr:from>
      <xdr:col>22</xdr:col>
      <xdr:colOff>133350</xdr:colOff>
      <xdr:row>16</xdr:row>
      <xdr:rowOff>219075</xdr:rowOff>
    </xdr:from>
    <xdr:to>
      <xdr:col>23</xdr:col>
      <xdr:colOff>114300</xdr:colOff>
      <xdr:row>17</xdr:row>
      <xdr:rowOff>247650</xdr:rowOff>
    </xdr:to>
    <xdr:sp macro="" textlink="">
      <xdr:nvSpPr>
        <xdr:cNvPr id="70" name="69 Flecha curvada hacia la derecha"/>
        <xdr:cNvSpPr/>
      </xdr:nvSpPr>
      <xdr:spPr>
        <a:xfrm>
          <a:off x="6734175" y="6191250"/>
          <a:ext cx="295275" cy="342900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chemeClr val="tx1"/>
            </a:solidFill>
          </a:endParaRPr>
        </a:p>
      </xdr:txBody>
    </xdr:sp>
    <xdr:clientData/>
  </xdr:twoCellAnchor>
  <xdr:twoCellAnchor>
    <xdr:from>
      <xdr:col>20</xdr:col>
      <xdr:colOff>247650</xdr:colOff>
      <xdr:row>15</xdr:row>
      <xdr:rowOff>247650</xdr:rowOff>
    </xdr:from>
    <xdr:to>
      <xdr:col>21</xdr:col>
      <xdr:colOff>228600</xdr:colOff>
      <xdr:row>16</xdr:row>
      <xdr:rowOff>276225</xdr:rowOff>
    </xdr:to>
    <xdr:sp macro="" textlink="">
      <xdr:nvSpPr>
        <xdr:cNvPr id="71" name="70 Flecha curvada hacia la derecha"/>
        <xdr:cNvSpPr/>
      </xdr:nvSpPr>
      <xdr:spPr>
        <a:xfrm>
          <a:off x="6219825" y="5905500"/>
          <a:ext cx="295275" cy="342900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chemeClr val="tx1"/>
            </a:solidFill>
          </a:endParaRPr>
        </a:p>
      </xdr:txBody>
    </xdr:sp>
    <xdr:clientData/>
  </xdr:twoCellAnchor>
  <xdr:twoCellAnchor>
    <xdr:from>
      <xdr:col>19</xdr:col>
      <xdr:colOff>200025</xdr:colOff>
      <xdr:row>14</xdr:row>
      <xdr:rowOff>238125</xdr:rowOff>
    </xdr:from>
    <xdr:to>
      <xdr:col>20</xdr:col>
      <xdr:colOff>180975</xdr:colOff>
      <xdr:row>15</xdr:row>
      <xdr:rowOff>266700</xdr:rowOff>
    </xdr:to>
    <xdr:sp macro="" textlink="">
      <xdr:nvSpPr>
        <xdr:cNvPr id="72" name="71 Flecha curvada hacia la derecha"/>
        <xdr:cNvSpPr/>
      </xdr:nvSpPr>
      <xdr:spPr>
        <a:xfrm>
          <a:off x="5857875" y="5581650"/>
          <a:ext cx="295275" cy="342900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chemeClr val="tx1"/>
            </a:solidFill>
          </a:endParaRPr>
        </a:p>
      </xdr:txBody>
    </xdr:sp>
    <xdr:clientData/>
  </xdr:twoCellAnchor>
  <xdr:twoCellAnchor>
    <xdr:from>
      <xdr:col>22</xdr:col>
      <xdr:colOff>295275</xdr:colOff>
      <xdr:row>22</xdr:row>
      <xdr:rowOff>209549</xdr:rowOff>
    </xdr:from>
    <xdr:to>
      <xdr:col>24</xdr:col>
      <xdr:colOff>228600</xdr:colOff>
      <xdr:row>25</xdr:row>
      <xdr:rowOff>28573</xdr:rowOff>
    </xdr:to>
    <xdr:cxnSp macro="">
      <xdr:nvCxnSpPr>
        <xdr:cNvPr id="75" name="74 Conector angular"/>
        <xdr:cNvCxnSpPr/>
      </xdr:nvCxnSpPr>
      <xdr:spPr>
        <a:xfrm rot="16200000" flipH="1">
          <a:off x="7110413" y="6910386"/>
          <a:ext cx="761999" cy="561975"/>
        </a:xfrm>
        <a:prstGeom prst="bentConnector3">
          <a:avLst>
            <a:gd name="adj1" fmla="val 50000"/>
          </a:avLst>
        </a:prstGeom>
        <a:ln w="38100">
          <a:solidFill>
            <a:schemeClr val="accent1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295275</xdr:colOff>
      <xdr:row>22</xdr:row>
      <xdr:rowOff>104776</xdr:rowOff>
    </xdr:from>
    <xdr:to>
      <xdr:col>24</xdr:col>
      <xdr:colOff>247650</xdr:colOff>
      <xdr:row>23</xdr:row>
      <xdr:rowOff>38100</xdr:rowOff>
    </xdr:to>
    <xdr:cxnSp macro="">
      <xdr:nvCxnSpPr>
        <xdr:cNvPr id="84" name="83 Conector angular"/>
        <xdr:cNvCxnSpPr/>
      </xdr:nvCxnSpPr>
      <xdr:spPr>
        <a:xfrm>
          <a:off x="7210425" y="7019926"/>
          <a:ext cx="581025" cy="247649"/>
        </a:xfrm>
        <a:prstGeom prst="bentConnector3">
          <a:avLst>
            <a:gd name="adj1" fmla="val 50000"/>
          </a:avLst>
        </a:prstGeom>
        <a:ln w="38100">
          <a:solidFill>
            <a:schemeClr val="accent1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266705</xdr:colOff>
      <xdr:row>22</xdr:row>
      <xdr:rowOff>114303</xdr:rowOff>
    </xdr:from>
    <xdr:to>
      <xdr:col>24</xdr:col>
      <xdr:colOff>219079</xdr:colOff>
      <xdr:row>28</xdr:row>
      <xdr:rowOff>19048</xdr:rowOff>
    </xdr:to>
    <xdr:cxnSp macro="">
      <xdr:nvCxnSpPr>
        <xdr:cNvPr id="93" name="92 Conector angular"/>
        <xdr:cNvCxnSpPr/>
      </xdr:nvCxnSpPr>
      <xdr:spPr>
        <a:xfrm rot="16200000" flipH="1">
          <a:off x="6577019" y="7319964"/>
          <a:ext cx="1790695" cy="581024"/>
        </a:xfrm>
        <a:prstGeom prst="bentConnector3">
          <a:avLst>
            <a:gd name="adj1" fmla="val 50000"/>
          </a:avLst>
        </a:prstGeom>
        <a:ln w="38100">
          <a:solidFill>
            <a:schemeClr val="accent1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295274</xdr:colOff>
      <xdr:row>27</xdr:row>
      <xdr:rowOff>123826</xdr:rowOff>
    </xdr:from>
    <xdr:to>
      <xdr:col>27</xdr:col>
      <xdr:colOff>104774</xdr:colOff>
      <xdr:row>28</xdr:row>
      <xdr:rowOff>28575</xdr:rowOff>
    </xdr:to>
    <xdr:sp macro="" textlink="">
      <xdr:nvSpPr>
        <xdr:cNvPr id="94" name="93 Rectángulo"/>
        <xdr:cNvSpPr/>
      </xdr:nvSpPr>
      <xdr:spPr>
        <a:xfrm>
          <a:off x="7839074" y="8296276"/>
          <a:ext cx="752475" cy="21907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24</xdr:col>
      <xdr:colOff>304800</xdr:colOff>
      <xdr:row>28</xdr:row>
      <xdr:rowOff>133351</xdr:rowOff>
    </xdr:from>
    <xdr:to>
      <xdr:col>27</xdr:col>
      <xdr:colOff>238125</xdr:colOff>
      <xdr:row>29</xdr:row>
      <xdr:rowOff>28576</xdr:rowOff>
    </xdr:to>
    <xdr:sp macro="" textlink="">
      <xdr:nvSpPr>
        <xdr:cNvPr id="95" name="94 Rectángulo"/>
        <xdr:cNvSpPr/>
      </xdr:nvSpPr>
      <xdr:spPr>
        <a:xfrm>
          <a:off x="7848600" y="8934451"/>
          <a:ext cx="876300" cy="2095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22</xdr:col>
      <xdr:colOff>142878</xdr:colOff>
      <xdr:row>22</xdr:row>
      <xdr:rowOff>133352</xdr:rowOff>
    </xdr:from>
    <xdr:to>
      <xdr:col>24</xdr:col>
      <xdr:colOff>76205</xdr:colOff>
      <xdr:row>28</xdr:row>
      <xdr:rowOff>295273</xdr:rowOff>
    </xdr:to>
    <xdr:cxnSp macro="">
      <xdr:nvCxnSpPr>
        <xdr:cNvPr id="98" name="97 Conector angular"/>
        <xdr:cNvCxnSpPr/>
      </xdr:nvCxnSpPr>
      <xdr:spPr>
        <a:xfrm rot="16200000" flipH="1">
          <a:off x="6315081" y="7477124"/>
          <a:ext cx="2047871" cy="561977"/>
        </a:xfrm>
        <a:prstGeom prst="bentConnector3">
          <a:avLst>
            <a:gd name="adj1" fmla="val 50000"/>
          </a:avLst>
        </a:prstGeom>
        <a:ln w="38100">
          <a:solidFill>
            <a:schemeClr val="accent1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85726</xdr:colOff>
      <xdr:row>26</xdr:row>
      <xdr:rowOff>161925</xdr:rowOff>
    </xdr:from>
    <xdr:to>
      <xdr:col>6</xdr:col>
      <xdr:colOff>85725</xdr:colOff>
      <xdr:row>30</xdr:row>
      <xdr:rowOff>304800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161925</xdr:colOff>
      <xdr:row>26</xdr:row>
      <xdr:rowOff>161925</xdr:rowOff>
    </xdr:from>
    <xdr:to>
      <xdr:col>12</xdr:col>
      <xdr:colOff>57150</xdr:colOff>
      <xdr:row>30</xdr:row>
      <xdr:rowOff>247650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76201</xdr:colOff>
      <xdr:row>26</xdr:row>
      <xdr:rowOff>142875</xdr:rowOff>
    </xdr:from>
    <xdr:to>
      <xdr:col>17</xdr:col>
      <xdr:colOff>123826</xdr:colOff>
      <xdr:row>30</xdr:row>
      <xdr:rowOff>247650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147638</xdr:colOff>
      <xdr:row>26</xdr:row>
      <xdr:rowOff>142875</xdr:rowOff>
    </xdr:from>
    <xdr:to>
      <xdr:col>22</xdr:col>
      <xdr:colOff>209551</xdr:colOff>
      <xdr:row>30</xdr:row>
      <xdr:rowOff>228600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238125</xdr:colOff>
      <xdr:row>16</xdr:row>
      <xdr:rowOff>0</xdr:rowOff>
    </xdr:from>
    <xdr:to>
      <xdr:col>15</xdr:col>
      <xdr:colOff>266700</xdr:colOff>
      <xdr:row>17</xdr:row>
      <xdr:rowOff>0</xdr:rowOff>
    </xdr:to>
    <xdr:sp macro="" textlink="">
      <xdr:nvSpPr>
        <xdr:cNvPr id="10" name="9 Rectángulo"/>
        <xdr:cNvSpPr/>
      </xdr:nvSpPr>
      <xdr:spPr>
        <a:xfrm>
          <a:off x="4638675" y="5029200"/>
          <a:ext cx="342900" cy="314325"/>
        </a:xfrm>
        <a:prstGeom prst="rect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15</xdr:col>
      <xdr:colOff>66675</xdr:colOff>
      <xdr:row>15</xdr:row>
      <xdr:rowOff>19050</xdr:rowOff>
    </xdr:from>
    <xdr:to>
      <xdr:col>15</xdr:col>
      <xdr:colOff>200025</xdr:colOff>
      <xdr:row>15</xdr:row>
      <xdr:rowOff>247650</xdr:rowOff>
    </xdr:to>
    <xdr:sp macro="" textlink="">
      <xdr:nvSpPr>
        <xdr:cNvPr id="11" name="10 Flecha abajo"/>
        <xdr:cNvSpPr/>
      </xdr:nvSpPr>
      <xdr:spPr>
        <a:xfrm>
          <a:off x="4781550" y="4733925"/>
          <a:ext cx="133350" cy="2286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12</xdr:col>
      <xdr:colOff>9525</xdr:colOff>
      <xdr:row>15</xdr:row>
      <xdr:rowOff>209549</xdr:rowOff>
    </xdr:from>
    <xdr:to>
      <xdr:col>12</xdr:col>
      <xdr:colOff>57150</xdr:colOff>
      <xdr:row>17</xdr:row>
      <xdr:rowOff>295274</xdr:rowOff>
    </xdr:to>
    <xdr:sp macro="" textlink="">
      <xdr:nvSpPr>
        <xdr:cNvPr id="17" name="16 Flecha arriba"/>
        <xdr:cNvSpPr/>
      </xdr:nvSpPr>
      <xdr:spPr>
        <a:xfrm>
          <a:off x="3781425" y="4924424"/>
          <a:ext cx="47625" cy="71437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11</xdr:col>
      <xdr:colOff>142875</xdr:colOff>
      <xdr:row>15</xdr:row>
      <xdr:rowOff>9525</xdr:rowOff>
    </xdr:from>
    <xdr:to>
      <xdr:col>12</xdr:col>
      <xdr:colOff>85725</xdr:colOff>
      <xdr:row>15</xdr:row>
      <xdr:rowOff>152400</xdr:rowOff>
    </xdr:to>
    <xdr:sp macro="" textlink="">
      <xdr:nvSpPr>
        <xdr:cNvPr id="18" name="17 Retraso"/>
        <xdr:cNvSpPr/>
      </xdr:nvSpPr>
      <xdr:spPr>
        <a:xfrm rot="10800000">
          <a:off x="3600450" y="4724400"/>
          <a:ext cx="257175" cy="142875"/>
        </a:xfrm>
        <a:prstGeom prst="flowChartDelay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13</xdr:col>
      <xdr:colOff>19050</xdr:colOff>
      <xdr:row>18</xdr:row>
      <xdr:rowOff>19050</xdr:rowOff>
    </xdr:from>
    <xdr:to>
      <xdr:col>13</xdr:col>
      <xdr:colOff>276225</xdr:colOff>
      <xdr:row>21</xdr:row>
      <xdr:rowOff>9525</xdr:rowOff>
    </xdr:to>
    <xdr:sp macro="" textlink="">
      <xdr:nvSpPr>
        <xdr:cNvPr id="19" name="18 Rectángulo redondeado"/>
        <xdr:cNvSpPr/>
      </xdr:nvSpPr>
      <xdr:spPr>
        <a:xfrm>
          <a:off x="4105275" y="5676900"/>
          <a:ext cx="257175" cy="9334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10</xdr:col>
      <xdr:colOff>0</xdr:colOff>
      <xdr:row>18</xdr:row>
      <xdr:rowOff>19050</xdr:rowOff>
    </xdr:from>
    <xdr:to>
      <xdr:col>13</xdr:col>
      <xdr:colOff>0</xdr:colOff>
      <xdr:row>21</xdr:row>
      <xdr:rowOff>28575</xdr:rowOff>
    </xdr:to>
    <xdr:sp macro="" textlink="">
      <xdr:nvSpPr>
        <xdr:cNvPr id="20" name="19 Rectángulo"/>
        <xdr:cNvSpPr/>
      </xdr:nvSpPr>
      <xdr:spPr>
        <a:xfrm>
          <a:off x="3143250" y="5676900"/>
          <a:ext cx="942975" cy="952500"/>
        </a:xfrm>
        <a:prstGeom prst="rect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14</xdr:col>
      <xdr:colOff>209549</xdr:colOff>
      <xdr:row>17</xdr:row>
      <xdr:rowOff>85725</xdr:rowOff>
    </xdr:from>
    <xdr:to>
      <xdr:col>15</xdr:col>
      <xdr:colOff>171449</xdr:colOff>
      <xdr:row>18</xdr:row>
      <xdr:rowOff>276225</xdr:rowOff>
    </xdr:to>
    <xdr:sp macro="" textlink="">
      <xdr:nvSpPr>
        <xdr:cNvPr id="25" name="24 Flecha doblada hacia arriba"/>
        <xdr:cNvSpPr/>
      </xdr:nvSpPr>
      <xdr:spPr>
        <a:xfrm rot="5400000" flipV="1">
          <a:off x="4495799" y="5543550"/>
          <a:ext cx="504825" cy="276225"/>
        </a:xfrm>
        <a:prstGeom prst="bent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4</xdr:col>
      <xdr:colOff>142875</xdr:colOff>
      <xdr:row>15</xdr:row>
      <xdr:rowOff>38100</xdr:rowOff>
    </xdr:from>
    <xdr:to>
      <xdr:col>4</xdr:col>
      <xdr:colOff>304800</xdr:colOff>
      <xdr:row>15</xdr:row>
      <xdr:rowOff>152400</xdr:rowOff>
    </xdr:to>
    <xdr:sp macro="" textlink="">
      <xdr:nvSpPr>
        <xdr:cNvPr id="26" name="25 Rectángulo redondeado"/>
        <xdr:cNvSpPr/>
      </xdr:nvSpPr>
      <xdr:spPr>
        <a:xfrm>
          <a:off x="1400175" y="4752975"/>
          <a:ext cx="161925" cy="1143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7</xdr:col>
      <xdr:colOff>28575</xdr:colOff>
      <xdr:row>14</xdr:row>
      <xdr:rowOff>104775</xdr:rowOff>
    </xdr:from>
    <xdr:to>
      <xdr:col>7</xdr:col>
      <xdr:colOff>285750</xdr:colOff>
      <xdr:row>15</xdr:row>
      <xdr:rowOff>28575</xdr:rowOff>
    </xdr:to>
    <xdr:sp macro="" textlink="">
      <xdr:nvSpPr>
        <xdr:cNvPr id="27" name="26 Triángulo isósceles"/>
        <xdr:cNvSpPr/>
      </xdr:nvSpPr>
      <xdr:spPr>
        <a:xfrm>
          <a:off x="2228850" y="4505325"/>
          <a:ext cx="257175" cy="238125"/>
        </a:xfrm>
        <a:prstGeom prst="triangl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204788</xdr:colOff>
      <xdr:row>14</xdr:row>
      <xdr:rowOff>157162</xdr:rowOff>
    </xdr:from>
    <xdr:to>
      <xdr:col>6</xdr:col>
      <xdr:colOff>138113</xdr:colOff>
      <xdr:row>15</xdr:row>
      <xdr:rowOff>214312</xdr:rowOff>
    </xdr:to>
    <xdr:sp macro="" textlink="">
      <xdr:nvSpPr>
        <xdr:cNvPr id="28" name="27 Retraso"/>
        <xdr:cNvSpPr/>
      </xdr:nvSpPr>
      <xdr:spPr>
        <a:xfrm rot="5400000">
          <a:off x="1714500" y="4619625"/>
          <a:ext cx="371475" cy="247650"/>
        </a:xfrm>
        <a:prstGeom prst="flowChartDelay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4</xdr:col>
      <xdr:colOff>0</xdr:colOff>
      <xdr:row>44</xdr:row>
      <xdr:rowOff>95249</xdr:rowOff>
    </xdr:from>
    <xdr:to>
      <xdr:col>39</xdr:col>
      <xdr:colOff>35247</xdr:colOff>
      <xdr:row>71</xdr:row>
      <xdr:rowOff>76200</xdr:rowOff>
    </xdr:to>
    <xdr:pic>
      <xdr:nvPicPr>
        <xdr:cNvPr id="69" name="68 Imagen" descr="Carta Psicrométrica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13925549"/>
          <a:ext cx="11531922" cy="846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314324</xdr:colOff>
      <xdr:row>70</xdr:row>
      <xdr:rowOff>161925</xdr:rowOff>
    </xdr:from>
    <xdr:to>
      <xdr:col>37</xdr:col>
      <xdr:colOff>219075</xdr:colOff>
      <xdr:row>81</xdr:row>
      <xdr:rowOff>142875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1263" t="33597" r="29201" b="19392"/>
        <a:stretch/>
      </xdr:blipFill>
      <xdr:spPr>
        <a:xfrm>
          <a:off x="7029449" y="22164675"/>
          <a:ext cx="5143501" cy="3438525"/>
        </a:xfrm>
        <a:prstGeom prst="rect">
          <a:avLst/>
        </a:prstGeom>
      </xdr:spPr>
    </xdr:pic>
    <xdr:clientData/>
  </xdr:twoCellAnchor>
  <xdr:twoCellAnchor editAs="oneCell">
    <xdr:from>
      <xdr:col>38</xdr:col>
      <xdr:colOff>38100</xdr:colOff>
      <xdr:row>70</xdr:row>
      <xdr:rowOff>171450</xdr:rowOff>
    </xdr:from>
    <xdr:to>
      <xdr:col>52</xdr:col>
      <xdr:colOff>0</xdr:colOff>
      <xdr:row>81</xdr:row>
      <xdr:rowOff>171451</xdr:rowOff>
    </xdr:to>
    <xdr:pic>
      <xdr:nvPicPr>
        <xdr:cNvPr id="15" name="14 Imagen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1922" t="33207" r="28542" b="19521"/>
        <a:stretch/>
      </xdr:blipFill>
      <xdr:spPr>
        <a:xfrm>
          <a:off x="12182475" y="22174200"/>
          <a:ext cx="5143500" cy="3457576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71</xdr:row>
      <xdr:rowOff>142875</xdr:rowOff>
    </xdr:from>
    <xdr:to>
      <xdr:col>21</xdr:col>
      <xdr:colOff>38101</xdr:colOff>
      <xdr:row>85</xdr:row>
      <xdr:rowOff>66675</xdr:rowOff>
    </xdr:to>
    <xdr:pic>
      <xdr:nvPicPr>
        <xdr:cNvPr id="16" name="15 Imagen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1262" t="32296" r="28396" b="8582"/>
        <a:stretch/>
      </xdr:blipFill>
      <xdr:spPr>
        <a:xfrm>
          <a:off x="1447800" y="22459950"/>
          <a:ext cx="5248276" cy="4324350"/>
        </a:xfrm>
        <a:prstGeom prst="rect">
          <a:avLst/>
        </a:prstGeom>
      </xdr:spPr>
    </xdr:pic>
    <xdr:clientData/>
  </xdr:twoCellAnchor>
  <xdr:twoCellAnchor editAs="oneCell">
    <xdr:from>
      <xdr:col>52</xdr:col>
      <xdr:colOff>28575</xdr:colOff>
      <xdr:row>56</xdr:row>
      <xdr:rowOff>228600</xdr:rowOff>
    </xdr:from>
    <xdr:to>
      <xdr:col>70</xdr:col>
      <xdr:colOff>57150</xdr:colOff>
      <xdr:row>70</xdr:row>
      <xdr:rowOff>104775</xdr:rowOff>
    </xdr:to>
    <xdr:pic>
      <xdr:nvPicPr>
        <xdr:cNvPr id="13" name="12 Imagen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6797" t="37504" r="26272" b="4026"/>
        <a:stretch/>
      </xdr:blipFill>
      <xdr:spPr>
        <a:xfrm>
          <a:off x="16868775" y="17830800"/>
          <a:ext cx="6105525" cy="4276725"/>
        </a:xfrm>
        <a:prstGeom prst="rect">
          <a:avLst/>
        </a:prstGeom>
      </xdr:spPr>
    </xdr:pic>
    <xdr:clientData/>
  </xdr:twoCellAnchor>
  <xdr:twoCellAnchor editAs="oneCell">
    <xdr:from>
      <xdr:col>62</xdr:col>
      <xdr:colOff>9525</xdr:colOff>
      <xdr:row>73</xdr:row>
      <xdr:rowOff>28575</xdr:rowOff>
    </xdr:from>
    <xdr:to>
      <xdr:col>78</xdr:col>
      <xdr:colOff>219075</xdr:colOff>
      <xdr:row>83</xdr:row>
      <xdr:rowOff>28575</xdr:rowOff>
    </xdr:to>
    <xdr:pic>
      <xdr:nvPicPr>
        <xdr:cNvPr id="74" name="73 Imagen" descr="https://www.helioesfera.com/wp-content/uploads/2019/10/Radiaci%C3%B3n-e-irradiaci%C3%B3n-grafica-2-750x450.pn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92975" y="22974300"/>
          <a:ext cx="5238750" cy="314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70</xdr:col>
      <xdr:colOff>200025</xdr:colOff>
      <xdr:row>73</xdr:row>
      <xdr:rowOff>285750</xdr:rowOff>
    </xdr:from>
    <xdr:to>
      <xdr:col>77</xdr:col>
      <xdr:colOff>19050</xdr:colOff>
      <xdr:row>82</xdr:row>
      <xdr:rowOff>19050</xdr:rowOff>
    </xdr:to>
    <xdr:cxnSp macro="">
      <xdr:nvCxnSpPr>
        <xdr:cNvPr id="29" name="28 Conector recto"/>
        <xdr:cNvCxnSpPr/>
      </xdr:nvCxnSpPr>
      <xdr:spPr>
        <a:xfrm flipH="1" flipV="1">
          <a:off x="22698075" y="23231475"/>
          <a:ext cx="2019300" cy="25622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64</xdr:col>
      <xdr:colOff>76201</xdr:colOff>
      <xdr:row>73</xdr:row>
      <xdr:rowOff>285750</xdr:rowOff>
    </xdr:from>
    <xdr:to>
      <xdr:col>70</xdr:col>
      <xdr:colOff>219075</xdr:colOff>
      <xdr:row>82</xdr:row>
      <xdr:rowOff>19050</xdr:rowOff>
    </xdr:to>
    <xdr:cxnSp macro="">
      <xdr:nvCxnSpPr>
        <xdr:cNvPr id="76" name="75 Conector recto"/>
        <xdr:cNvCxnSpPr/>
      </xdr:nvCxnSpPr>
      <xdr:spPr>
        <a:xfrm flipH="1">
          <a:off x="20688301" y="23231475"/>
          <a:ext cx="2028824" cy="25622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69</xdr:col>
      <xdr:colOff>276225</xdr:colOff>
      <xdr:row>5</xdr:row>
      <xdr:rowOff>33337</xdr:rowOff>
    </xdr:from>
    <xdr:to>
      <xdr:col>83</xdr:col>
      <xdr:colOff>19050</xdr:colOff>
      <xdr:row>13</xdr:row>
      <xdr:rowOff>261937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55</xdr:col>
      <xdr:colOff>228600</xdr:colOff>
      <xdr:row>5</xdr:row>
      <xdr:rowOff>33337</xdr:rowOff>
    </xdr:from>
    <xdr:to>
      <xdr:col>68</xdr:col>
      <xdr:colOff>419100</xdr:colOff>
      <xdr:row>13</xdr:row>
      <xdr:rowOff>261937</xdr:rowOff>
    </xdr:to>
    <xdr:graphicFrame macro="">
      <xdr:nvGraphicFramePr>
        <xdr:cNvPr id="21" name="2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85725</xdr:colOff>
      <xdr:row>15</xdr:row>
      <xdr:rowOff>57150</xdr:rowOff>
    </xdr:from>
    <xdr:to>
      <xdr:col>11</xdr:col>
      <xdr:colOff>85725</xdr:colOff>
      <xdr:row>15</xdr:row>
      <xdr:rowOff>66675</xdr:rowOff>
    </xdr:to>
    <xdr:cxnSp macro="">
      <xdr:nvCxnSpPr>
        <xdr:cNvPr id="30" name="29 Conector recto de flecha"/>
        <xdr:cNvCxnSpPr/>
      </xdr:nvCxnSpPr>
      <xdr:spPr>
        <a:xfrm flipH="1">
          <a:off x="2600325" y="4772025"/>
          <a:ext cx="942975" cy="9525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66675</xdr:rowOff>
    </xdr:from>
    <xdr:to>
      <xdr:col>10</xdr:col>
      <xdr:colOff>0</xdr:colOff>
      <xdr:row>4</xdr:row>
      <xdr:rowOff>142875</xdr:rowOff>
    </xdr:to>
    <xdr:cxnSp macro="">
      <xdr:nvCxnSpPr>
        <xdr:cNvPr id="898" name="897 Conector recto"/>
        <xdr:cNvCxnSpPr/>
      </xdr:nvCxnSpPr>
      <xdr:spPr>
        <a:xfrm flipV="1">
          <a:off x="628650" y="66675"/>
          <a:ext cx="2514600" cy="83820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9525</xdr:colOff>
      <xdr:row>0</xdr:row>
      <xdr:rowOff>66675</xdr:rowOff>
    </xdr:from>
    <xdr:to>
      <xdr:col>14</xdr:col>
      <xdr:colOff>19050</xdr:colOff>
      <xdr:row>5</xdr:row>
      <xdr:rowOff>9525</xdr:rowOff>
    </xdr:to>
    <xdr:cxnSp macro="">
      <xdr:nvCxnSpPr>
        <xdr:cNvPr id="899" name="898 Conector recto"/>
        <xdr:cNvCxnSpPr/>
      </xdr:nvCxnSpPr>
      <xdr:spPr>
        <a:xfrm>
          <a:off x="3152775" y="66675"/>
          <a:ext cx="1285875" cy="89535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2</xdr:row>
      <xdr:rowOff>104775</xdr:rowOff>
    </xdr:from>
    <xdr:to>
      <xdr:col>7</xdr:col>
      <xdr:colOff>47625</xdr:colOff>
      <xdr:row>4</xdr:row>
      <xdr:rowOff>0</xdr:rowOff>
    </xdr:to>
    <xdr:cxnSp macro="">
      <xdr:nvCxnSpPr>
        <xdr:cNvPr id="900" name="899 Conector recto"/>
        <xdr:cNvCxnSpPr/>
      </xdr:nvCxnSpPr>
      <xdr:spPr>
        <a:xfrm>
          <a:off x="1933575" y="485775"/>
          <a:ext cx="314325" cy="276225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66678</xdr:colOff>
      <xdr:row>0</xdr:row>
      <xdr:rowOff>76200</xdr:rowOff>
    </xdr:from>
    <xdr:to>
      <xdr:col>9</xdr:col>
      <xdr:colOff>285750</xdr:colOff>
      <xdr:row>4</xdr:row>
      <xdr:rowOff>9525</xdr:rowOff>
    </xdr:to>
    <xdr:cxnSp macro="">
      <xdr:nvCxnSpPr>
        <xdr:cNvPr id="901" name="900 Conector recto"/>
        <xdr:cNvCxnSpPr/>
      </xdr:nvCxnSpPr>
      <xdr:spPr>
        <a:xfrm flipH="1">
          <a:off x="2266953" y="76200"/>
          <a:ext cx="847722" cy="695325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19052</xdr:colOff>
      <xdr:row>4</xdr:row>
      <xdr:rowOff>0</xdr:rowOff>
    </xdr:from>
    <xdr:to>
      <xdr:col>3</xdr:col>
      <xdr:colOff>28575</xdr:colOff>
      <xdr:row>14</xdr:row>
      <xdr:rowOff>9525</xdr:rowOff>
    </xdr:to>
    <xdr:cxnSp macro="">
      <xdr:nvCxnSpPr>
        <xdr:cNvPr id="902" name="901 Conector recto"/>
        <xdr:cNvCxnSpPr/>
      </xdr:nvCxnSpPr>
      <xdr:spPr>
        <a:xfrm>
          <a:off x="962027" y="762000"/>
          <a:ext cx="9523" cy="1914525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295277</xdr:colOff>
      <xdr:row>4</xdr:row>
      <xdr:rowOff>19050</xdr:rowOff>
    </xdr:from>
    <xdr:to>
      <xdr:col>12</xdr:col>
      <xdr:colOff>304800</xdr:colOff>
      <xdr:row>13</xdr:row>
      <xdr:rowOff>133350</xdr:rowOff>
    </xdr:to>
    <xdr:cxnSp macro="">
      <xdr:nvCxnSpPr>
        <xdr:cNvPr id="903" name="902 Conector recto"/>
        <xdr:cNvCxnSpPr/>
      </xdr:nvCxnSpPr>
      <xdr:spPr>
        <a:xfrm>
          <a:off x="4067177" y="781050"/>
          <a:ext cx="9523" cy="182880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200645</xdr:colOff>
      <xdr:row>4</xdr:row>
      <xdr:rowOff>71233</xdr:rowOff>
    </xdr:from>
    <xdr:to>
      <xdr:col>14</xdr:col>
      <xdr:colOff>198572</xdr:colOff>
      <xdr:row>6</xdr:row>
      <xdr:rowOff>1402</xdr:rowOff>
    </xdr:to>
    <xdr:sp macro="" textlink="">
      <xdr:nvSpPr>
        <xdr:cNvPr id="904" name="903 Acorde"/>
        <xdr:cNvSpPr/>
      </xdr:nvSpPr>
      <xdr:spPr>
        <a:xfrm rot="17645421">
          <a:off x="4296936" y="823167"/>
          <a:ext cx="311169" cy="331302"/>
        </a:xfrm>
        <a:prstGeom prst="chord">
          <a:avLst/>
        </a:prstGeom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</xdr:col>
      <xdr:colOff>128587</xdr:colOff>
      <xdr:row>4</xdr:row>
      <xdr:rowOff>33337</xdr:rowOff>
    </xdr:from>
    <xdr:to>
      <xdr:col>2</xdr:col>
      <xdr:colOff>166687</xdr:colOff>
      <xdr:row>5</xdr:row>
      <xdr:rowOff>138112</xdr:rowOff>
    </xdr:to>
    <xdr:sp macro="" textlink="">
      <xdr:nvSpPr>
        <xdr:cNvPr id="905" name="904 Acorde"/>
        <xdr:cNvSpPr/>
      </xdr:nvSpPr>
      <xdr:spPr>
        <a:xfrm rot="17645421">
          <a:off x="723900" y="4152899"/>
          <a:ext cx="419100" cy="352425"/>
        </a:xfrm>
        <a:prstGeom prst="chord">
          <a:avLst/>
        </a:prstGeom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</xdr:col>
      <xdr:colOff>0</xdr:colOff>
      <xdr:row>11</xdr:row>
      <xdr:rowOff>114300</xdr:rowOff>
    </xdr:from>
    <xdr:to>
      <xdr:col>2</xdr:col>
      <xdr:colOff>0</xdr:colOff>
      <xdr:row>13</xdr:row>
      <xdr:rowOff>114300</xdr:rowOff>
    </xdr:to>
    <xdr:cxnSp macro="">
      <xdr:nvCxnSpPr>
        <xdr:cNvPr id="906" name="905 Conector recto"/>
        <xdr:cNvCxnSpPr/>
      </xdr:nvCxnSpPr>
      <xdr:spPr>
        <a:xfrm>
          <a:off x="942975" y="6400800"/>
          <a:ext cx="0" cy="6286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57151</xdr:colOff>
      <xdr:row>11</xdr:row>
      <xdr:rowOff>104777</xdr:rowOff>
    </xdr:from>
    <xdr:to>
      <xdr:col>13</xdr:col>
      <xdr:colOff>133350</xdr:colOff>
      <xdr:row>11</xdr:row>
      <xdr:rowOff>123825</xdr:rowOff>
    </xdr:to>
    <xdr:cxnSp macro="">
      <xdr:nvCxnSpPr>
        <xdr:cNvPr id="907" name="906 Conector recto"/>
        <xdr:cNvCxnSpPr/>
      </xdr:nvCxnSpPr>
      <xdr:spPr>
        <a:xfrm flipH="1" flipV="1">
          <a:off x="685801" y="2200277"/>
          <a:ext cx="3533774" cy="19048"/>
        </a:xfrm>
        <a:prstGeom prst="line">
          <a:avLst/>
        </a:prstGeom>
        <a:ln w="28575">
          <a:headEnd type="arrow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304800</xdr:colOff>
      <xdr:row>6</xdr:row>
      <xdr:rowOff>104775</xdr:rowOff>
    </xdr:from>
    <xdr:to>
      <xdr:col>2</xdr:col>
      <xdr:colOff>304800</xdr:colOff>
      <xdr:row>8</xdr:row>
      <xdr:rowOff>104775</xdr:rowOff>
    </xdr:to>
    <xdr:cxnSp macro="">
      <xdr:nvCxnSpPr>
        <xdr:cNvPr id="908" name="907 Conector recto"/>
        <xdr:cNvCxnSpPr/>
      </xdr:nvCxnSpPr>
      <xdr:spPr>
        <a:xfrm>
          <a:off x="1247775" y="4819650"/>
          <a:ext cx="0" cy="6286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11</xdr:row>
      <xdr:rowOff>304800</xdr:rowOff>
    </xdr:from>
    <xdr:to>
      <xdr:col>14</xdr:col>
      <xdr:colOff>9525</xdr:colOff>
      <xdr:row>13</xdr:row>
      <xdr:rowOff>114300</xdr:rowOff>
    </xdr:to>
    <xdr:cxnSp macro="">
      <xdr:nvCxnSpPr>
        <xdr:cNvPr id="909" name="908 Conector recto"/>
        <xdr:cNvCxnSpPr/>
      </xdr:nvCxnSpPr>
      <xdr:spPr>
        <a:xfrm>
          <a:off x="4733925" y="6591300"/>
          <a:ext cx="9525" cy="4381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19050</xdr:colOff>
      <xdr:row>4</xdr:row>
      <xdr:rowOff>0</xdr:rowOff>
    </xdr:from>
    <xdr:to>
      <xdr:col>13</xdr:col>
      <xdr:colOff>19050</xdr:colOff>
      <xdr:row>4</xdr:row>
      <xdr:rowOff>57150</xdr:rowOff>
    </xdr:to>
    <xdr:sp macro="" textlink="">
      <xdr:nvSpPr>
        <xdr:cNvPr id="911" name="910 Rectángulo"/>
        <xdr:cNvSpPr/>
      </xdr:nvSpPr>
      <xdr:spPr>
        <a:xfrm>
          <a:off x="1276350" y="4086225"/>
          <a:ext cx="3143250" cy="57150"/>
        </a:xfrm>
        <a:prstGeom prst="rect">
          <a:avLst/>
        </a:prstGeom>
        <a:solidFill>
          <a:srgbClr val="FF00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3</xdr:col>
      <xdr:colOff>19050</xdr:colOff>
      <xdr:row>11</xdr:row>
      <xdr:rowOff>171450</xdr:rowOff>
    </xdr:from>
    <xdr:to>
      <xdr:col>13</xdr:col>
      <xdr:colOff>19050</xdr:colOff>
      <xdr:row>12</xdr:row>
      <xdr:rowOff>38100</xdr:rowOff>
    </xdr:to>
    <xdr:sp macro="" textlink="">
      <xdr:nvSpPr>
        <xdr:cNvPr id="912" name="911 Rectángulo"/>
        <xdr:cNvSpPr/>
      </xdr:nvSpPr>
      <xdr:spPr>
        <a:xfrm>
          <a:off x="962025" y="2266950"/>
          <a:ext cx="3143250" cy="57150"/>
        </a:xfrm>
        <a:prstGeom prst="rect">
          <a:avLst/>
        </a:prstGeom>
        <a:solidFill>
          <a:srgbClr val="FF00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18</xdr:col>
      <xdr:colOff>85725</xdr:colOff>
      <xdr:row>2</xdr:row>
      <xdr:rowOff>104775</xdr:rowOff>
    </xdr:from>
    <xdr:to>
      <xdr:col>23</xdr:col>
      <xdr:colOff>161925</xdr:colOff>
      <xdr:row>2</xdr:row>
      <xdr:rowOff>180975</xdr:rowOff>
    </xdr:to>
    <xdr:sp macro="" textlink="">
      <xdr:nvSpPr>
        <xdr:cNvPr id="913" name="912 Rectángulo"/>
        <xdr:cNvSpPr/>
      </xdr:nvSpPr>
      <xdr:spPr>
        <a:xfrm>
          <a:off x="5800725" y="485775"/>
          <a:ext cx="1676400" cy="76200"/>
        </a:xfrm>
        <a:prstGeom prst="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19</xdr:col>
      <xdr:colOff>19050</xdr:colOff>
      <xdr:row>4</xdr:row>
      <xdr:rowOff>66675</xdr:rowOff>
    </xdr:from>
    <xdr:to>
      <xdr:col>24</xdr:col>
      <xdr:colOff>95250</xdr:colOff>
      <xdr:row>4</xdr:row>
      <xdr:rowOff>142875</xdr:rowOff>
    </xdr:to>
    <xdr:sp macro="" textlink="">
      <xdr:nvSpPr>
        <xdr:cNvPr id="914" name="913 Rectángulo"/>
        <xdr:cNvSpPr/>
      </xdr:nvSpPr>
      <xdr:spPr>
        <a:xfrm>
          <a:off x="6048375" y="828675"/>
          <a:ext cx="1724025" cy="76200"/>
        </a:xfrm>
        <a:prstGeom prst="rect">
          <a:avLst/>
        </a:prstGeom>
        <a:noFill/>
        <a:ln>
          <a:solidFill>
            <a:srgbClr val="00B0F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20</xdr:col>
      <xdr:colOff>9525</xdr:colOff>
      <xdr:row>6</xdr:row>
      <xdr:rowOff>95250</xdr:rowOff>
    </xdr:from>
    <xdr:to>
      <xdr:col>25</xdr:col>
      <xdr:colOff>85725</xdr:colOff>
      <xdr:row>6</xdr:row>
      <xdr:rowOff>171450</xdr:rowOff>
    </xdr:to>
    <xdr:sp macro="" textlink="">
      <xdr:nvSpPr>
        <xdr:cNvPr id="915" name="914 Rectángulo"/>
        <xdr:cNvSpPr/>
      </xdr:nvSpPr>
      <xdr:spPr>
        <a:xfrm>
          <a:off x="6353175" y="1238250"/>
          <a:ext cx="1724025" cy="76200"/>
        </a:xfrm>
        <a:prstGeom prst="rect">
          <a:avLst/>
        </a:prstGeom>
        <a:noFill/>
        <a:ln>
          <a:solidFill>
            <a:srgbClr val="00B05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23</xdr:col>
      <xdr:colOff>57149</xdr:colOff>
      <xdr:row>12</xdr:row>
      <xdr:rowOff>57150</xdr:rowOff>
    </xdr:from>
    <xdr:to>
      <xdr:col>24</xdr:col>
      <xdr:colOff>28574</xdr:colOff>
      <xdr:row>12</xdr:row>
      <xdr:rowOff>190499</xdr:rowOff>
    </xdr:to>
    <xdr:sp macro="" textlink="">
      <xdr:nvSpPr>
        <xdr:cNvPr id="916" name="915 Rectángulo"/>
        <xdr:cNvSpPr/>
      </xdr:nvSpPr>
      <xdr:spPr>
        <a:xfrm>
          <a:off x="7372349" y="2343150"/>
          <a:ext cx="333375" cy="133349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22</xdr:col>
      <xdr:colOff>76200</xdr:colOff>
      <xdr:row>10</xdr:row>
      <xdr:rowOff>19050</xdr:rowOff>
    </xdr:from>
    <xdr:to>
      <xdr:col>27</xdr:col>
      <xdr:colOff>152400</xdr:colOff>
      <xdr:row>10</xdr:row>
      <xdr:rowOff>95250</xdr:rowOff>
    </xdr:to>
    <xdr:sp macro="" textlink="">
      <xdr:nvSpPr>
        <xdr:cNvPr id="917" name="916 Rectángulo"/>
        <xdr:cNvSpPr/>
      </xdr:nvSpPr>
      <xdr:spPr>
        <a:xfrm>
          <a:off x="7048500" y="1924050"/>
          <a:ext cx="1771650" cy="76200"/>
        </a:xfrm>
        <a:prstGeom prst="rect">
          <a:avLst/>
        </a:prstGeom>
        <a:noFill/>
        <a:ln>
          <a:solidFill>
            <a:schemeClr val="tx2">
              <a:lumMod val="40000"/>
              <a:lumOff val="60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 b="1" cap="none" spc="0">
            <a:ln w="18000">
              <a:solidFill>
                <a:schemeClr val="accent2">
                  <a:satMod val="140000"/>
                </a:schemeClr>
              </a:solidFill>
              <a:prstDash val="solid"/>
              <a:miter lim="800000"/>
            </a:ln>
            <a:noFill/>
            <a:effectLst>
              <a:outerShdw blurRad="25500" dist="23000" dir="7020000" algn="tl">
                <a:srgbClr val="000000">
                  <a:alpha val="50000"/>
                </a:srgbClr>
              </a:outerShdw>
            </a:effectLst>
          </a:endParaRPr>
        </a:p>
      </xdr:txBody>
    </xdr:sp>
    <xdr:clientData/>
  </xdr:twoCellAnchor>
  <xdr:twoCellAnchor>
    <xdr:from>
      <xdr:col>20</xdr:col>
      <xdr:colOff>276225</xdr:colOff>
      <xdr:row>8</xdr:row>
      <xdr:rowOff>57150</xdr:rowOff>
    </xdr:from>
    <xdr:to>
      <xdr:col>26</xdr:col>
      <xdr:colOff>171450</xdr:colOff>
      <xdr:row>8</xdr:row>
      <xdr:rowOff>152400</xdr:rowOff>
    </xdr:to>
    <xdr:sp macro="" textlink="">
      <xdr:nvSpPr>
        <xdr:cNvPr id="918" name="917 Rectángulo"/>
        <xdr:cNvSpPr/>
      </xdr:nvSpPr>
      <xdr:spPr>
        <a:xfrm>
          <a:off x="6619875" y="1581150"/>
          <a:ext cx="1905000" cy="95250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26</xdr:col>
      <xdr:colOff>304800</xdr:colOff>
      <xdr:row>17</xdr:row>
      <xdr:rowOff>19050</xdr:rowOff>
    </xdr:from>
    <xdr:to>
      <xdr:col>28</xdr:col>
      <xdr:colOff>95250</xdr:colOff>
      <xdr:row>18</xdr:row>
      <xdr:rowOff>0</xdr:rowOff>
    </xdr:to>
    <xdr:sp macro="" textlink="">
      <xdr:nvSpPr>
        <xdr:cNvPr id="919" name="918 Rectángulo"/>
        <xdr:cNvSpPr/>
      </xdr:nvSpPr>
      <xdr:spPr>
        <a:xfrm>
          <a:off x="8658225" y="3257550"/>
          <a:ext cx="419100" cy="1714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26</xdr:col>
      <xdr:colOff>257174</xdr:colOff>
      <xdr:row>13</xdr:row>
      <xdr:rowOff>28575</xdr:rowOff>
    </xdr:from>
    <xdr:to>
      <xdr:col>28</xdr:col>
      <xdr:colOff>85724</xdr:colOff>
      <xdr:row>14</xdr:row>
      <xdr:rowOff>0</xdr:rowOff>
    </xdr:to>
    <xdr:sp macro="" textlink="">
      <xdr:nvSpPr>
        <xdr:cNvPr id="920" name="919 Rectángulo"/>
        <xdr:cNvSpPr/>
      </xdr:nvSpPr>
      <xdr:spPr>
        <a:xfrm>
          <a:off x="8610599" y="2505075"/>
          <a:ext cx="457200" cy="1619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21</xdr:col>
      <xdr:colOff>209550</xdr:colOff>
      <xdr:row>10</xdr:row>
      <xdr:rowOff>171450</xdr:rowOff>
    </xdr:from>
    <xdr:to>
      <xdr:col>22</xdr:col>
      <xdr:colOff>190500</xdr:colOff>
      <xdr:row>11</xdr:row>
      <xdr:rowOff>171450</xdr:rowOff>
    </xdr:to>
    <xdr:sp macro="" textlink="">
      <xdr:nvSpPr>
        <xdr:cNvPr id="926" name="925 Flecha curvada hacia la derecha"/>
        <xdr:cNvSpPr/>
      </xdr:nvSpPr>
      <xdr:spPr>
        <a:xfrm>
          <a:off x="6867525" y="2076450"/>
          <a:ext cx="295275" cy="190500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295275</xdr:colOff>
      <xdr:row>2</xdr:row>
      <xdr:rowOff>142874</xdr:rowOff>
    </xdr:from>
    <xdr:to>
      <xdr:col>18</xdr:col>
      <xdr:colOff>28575</xdr:colOff>
      <xdr:row>4</xdr:row>
      <xdr:rowOff>38099</xdr:rowOff>
    </xdr:to>
    <xdr:sp macro="" textlink="">
      <xdr:nvSpPr>
        <xdr:cNvPr id="927" name="926 Flecha curvada hacia la derecha"/>
        <xdr:cNvSpPr/>
      </xdr:nvSpPr>
      <xdr:spPr>
        <a:xfrm>
          <a:off x="5381625" y="523874"/>
          <a:ext cx="361950" cy="276225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chemeClr val="tx1"/>
            </a:solidFill>
          </a:endParaRPr>
        </a:p>
      </xdr:txBody>
    </xdr:sp>
    <xdr:clientData/>
  </xdr:twoCellAnchor>
  <xdr:twoCellAnchor>
    <xdr:from>
      <xdr:col>20</xdr:col>
      <xdr:colOff>209550</xdr:colOff>
      <xdr:row>9</xdr:row>
      <xdr:rowOff>28575</xdr:rowOff>
    </xdr:from>
    <xdr:to>
      <xdr:col>21</xdr:col>
      <xdr:colOff>190500</xdr:colOff>
      <xdr:row>10</xdr:row>
      <xdr:rowOff>28575</xdr:rowOff>
    </xdr:to>
    <xdr:sp macro="" textlink="">
      <xdr:nvSpPr>
        <xdr:cNvPr id="928" name="927 Flecha curvada hacia la derecha"/>
        <xdr:cNvSpPr/>
      </xdr:nvSpPr>
      <xdr:spPr>
        <a:xfrm>
          <a:off x="6553200" y="1743075"/>
          <a:ext cx="295275" cy="190500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chemeClr val="tx1"/>
            </a:solidFill>
          </a:endParaRPr>
        </a:p>
      </xdr:txBody>
    </xdr:sp>
    <xdr:clientData/>
  </xdr:twoCellAnchor>
  <xdr:twoCellAnchor>
    <xdr:from>
      <xdr:col>19</xdr:col>
      <xdr:colOff>190500</xdr:colOff>
      <xdr:row>7</xdr:row>
      <xdr:rowOff>104775</xdr:rowOff>
    </xdr:from>
    <xdr:to>
      <xdr:col>20</xdr:col>
      <xdr:colOff>171450</xdr:colOff>
      <xdr:row>8</xdr:row>
      <xdr:rowOff>104775</xdr:rowOff>
    </xdr:to>
    <xdr:sp macro="" textlink="">
      <xdr:nvSpPr>
        <xdr:cNvPr id="929" name="928 Flecha curvada hacia la derecha"/>
        <xdr:cNvSpPr/>
      </xdr:nvSpPr>
      <xdr:spPr>
        <a:xfrm>
          <a:off x="6219825" y="1438275"/>
          <a:ext cx="295275" cy="190500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chemeClr val="tx1"/>
            </a:solidFill>
          </a:endParaRPr>
        </a:p>
      </xdr:txBody>
    </xdr:sp>
    <xdr:clientData/>
  </xdr:twoCellAnchor>
  <xdr:twoCellAnchor>
    <xdr:from>
      <xdr:col>17</xdr:col>
      <xdr:colOff>238125</xdr:colOff>
      <xdr:row>5</xdr:row>
      <xdr:rowOff>142875</xdr:rowOff>
    </xdr:from>
    <xdr:to>
      <xdr:col>18</xdr:col>
      <xdr:colOff>219075</xdr:colOff>
      <xdr:row>6</xdr:row>
      <xdr:rowOff>142875</xdr:rowOff>
    </xdr:to>
    <xdr:sp macro="" textlink="">
      <xdr:nvSpPr>
        <xdr:cNvPr id="930" name="929 Flecha curvada hacia la derecha"/>
        <xdr:cNvSpPr/>
      </xdr:nvSpPr>
      <xdr:spPr>
        <a:xfrm>
          <a:off x="5638800" y="1095375"/>
          <a:ext cx="295275" cy="190500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chemeClr val="tx1"/>
            </a:solidFill>
          </a:endParaRPr>
        </a:p>
      </xdr:txBody>
    </xdr:sp>
    <xdr:clientData/>
  </xdr:twoCellAnchor>
  <xdr:twoCellAnchor>
    <xdr:from>
      <xdr:col>22</xdr:col>
      <xdr:colOff>304800</xdr:colOff>
      <xdr:row>16</xdr:row>
      <xdr:rowOff>152400</xdr:rowOff>
    </xdr:from>
    <xdr:to>
      <xdr:col>25</xdr:col>
      <xdr:colOff>314325</xdr:colOff>
      <xdr:row>24</xdr:row>
      <xdr:rowOff>133348</xdr:rowOff>
    </xdr:to>
    <xdr:cxnSp macro="">
      <xdr:nvCxnSpPr>
        <xdr:cNvPr id="931" name="930 Conector angular"/>
        <xdr:cNvCxnSpPr/>
      </xdr:nvCxnSpPr>
      <xdr:spPr>
        <a:xfrm rot="16200000" flipH="1">
          <a:off x="7038976" y="3438524"/>
          <a:ext cx="1504948" cy="1028700"/>
        </a:xfrm>
        <a:prstGeom prst="bentConnector3">
          <a:avLst>
            <a:gd name="adj1" fmla="val 50000"/>
          </a:avLst>
        </a:prstGeom>
        <a:ln w="38100">
          <a:solidFill>
            <a:schemeClr val="accent1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95250</xdr:colOff>
      <xdr:row>13</xdr:row>
      <xdr:rowOff>19051</xdr:rowOff>
    </xdr:from>
    <xdr:to>
      <xdr:col>26</xdr:col>
      <xdr:colOff>47625</xdr:colOff>
      <xdr:row>13</xdr:row>
      <xdr:rowOff>142875</xdr:rowOff>
    </xdr:to>
    <xdr:cxnSp macro="">
      <xdr:nvCxnSpPr>
        <xdr:cNvPr id="932" name="931 Conector angular"/>
        <xdr:cNvCxnSpPr/>
      </xdr:nvCxnSpPr>
      <xdr:spPr>
        <a:xfrm>
          <a:off x="7772400" y="2495551"/>
          <a:ext cx="628650" cy="123824"/>
        </a:xfrm>
        <a:prstGeom prst="bentConnector3">
          <a:avLst>
            <a:gd name="adj1" fmla="val 50000"/>
          </a:avLst>
        </a:prstGeom>
        <a:ln w="38100">
          <a:solidFill>
            <a:schemeClr val="accent1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85726</xdr:colOff>
      <xdr:row>27</xdr:row>
      <xdr:rowOff>161925</xdr:rowOff>
    </xdr:from>
    <xdr:to>
      <xdr:col>5</xdr:col>
      <xdr:colOff>142875</xdr:colOff>
      <xdr:row>33</xdr:row>
      <xdr:rowOff>133350</xdr:rowOff>
    </xdr:to>
    <xdr:graphicFrame macro="">
      <xdr:nvGraphicFramePr>
        <xdr:cNvPr id="937" name="93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161926</xdr:colOff>
      <xdr:row>27</xdr:row>
      <xdr:rowOff>161925</xdr:rowOff>
    </xdr:from>
    <xdr:to>
      <xdr:col>11</xdr:col>
      <xdr:colOff>28576</xdr:colOff>
      <xdr:row>33</xdr:row>
      <xdr:rowOff>171450</xdr:rowOff>
    </xdr:to>
    <xdr:graphicFrame macro="">
      <xdr:nvGraphicFramePr>
        <xdr:cNvPr id="938" name="93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76201</xdr:colOff>
      <xdr:row>27</xdr:row>
      <xdr:rowOff>142875</xdr:rowOff>
    </xdr:from>
    <xdr:to>
      <xdr:col>16</xdr:col>
      <xdr:colOff>123825</xdr:colOff>
      <xdr:row>33</xdr:row>
      <xdr:rowOff>180975</xdr:rowOff>
    </xdr:to>
    <xdr:graphicFrame macro="">
      <xdr:nvGraphicFramePr>
        <xdr:cNvPr id="939" name="93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147637</xdr:colOff>
      <xdr:row>27</xdr:row>
      <xdr:rowOff>142875</xdr:rowOff>
    </xdr:from>
    <xdr:to>
      <xdr:col>21</xdr:col>
      <xdr:colOff>228599</xdr:colOff>
      <xdr:row>34</xdr:row>
      <xdr:rowOff>0</xdr:rowOff>
    </xdr:to>
    <xdr:graphicFrame macro="">
      <xdr:nvGraphicFramePr>
        <xdr:cNvPr id="940" name="93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228600</xdr:colOff>
      <xdr:row>11</xdr:row>
      <xdr:rowOff>38100</xdr:rowOff>
    </xdr:from>
    <xdr:to>
      <xdr:col>14</xdr:col>
      <xdr:colOff>257175</xdr:colOff>
      <xdr:row>12</xdr:row>
      <xdr:rowOff>38100</xdr:rowOff>
    </xdr:to>
    <xdr:sp macro="" textlink="">
      <xdr:nvSpPr>
        <xdr:cNvPr id="941" name="940 Rectángulo"/>
        <xdr:cNvSpPr/>
      </xdr:nvSpPr>
      <xdr:spPr>
        <a:xfrm>
          <a:off x="4314825" y="2133600"/>
          <a:ext cx="361950" cy="19050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14</xdr:col>
      <xdr:colOff>85725</xdr:colOff>
      <xdr:row>6</xdr:row>
      <xdr:rowOff>133350</xdr:rowOff>
    </xdr:from>
    <xdr:to>
      <xdr:col>14</xdr:col>
      <xdr:colOff>152400</xdr:colOff>
      <xdr:row>10</xdr:row>
      <xdr:rowOff>161925</xdr:rowOff>
    </xdr:to>
    <xdr:sp macro="" textlink="">
      <xdr:nvSpPr>
        <xdr:cNvPr id="942" name="941 Flecha abajo"/>
        <xdr:cNvSpPr/>
      </xdr:nvSpPr>
      <xdr:spPr>
        <a:xfrm>
          <a:off x="4505325" y="1276350"/>
          <a:ext cx="66675" cy="7905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11</xdr:col>
      <xdr:colOff>9525</xdr:colOff>
      <xdr:row>6</xdr:row>
      <xdr:rowOff>190497</xdr:rowOff>
    </xdr:from>
    <xdr:to>
      <xdr:col>11</xdr:col>
      <xdr:colOff>57150</xdr:colOff>
      <xdr:row>16</xdr:row>
      <xdr:rowOff>66674</xdr:rowOff>
    </xdr:to>
    <xdr:sp macro="" textlink="">
      <xdr:nvSpPr>
        <xdr:cNvPr id="943" name="942 Flecha arriba"/>
        <xdr:cNvSpPr/>
      </xdr:nvSpPr>
      <xdr:spPr>
        <a:xfrm>
          <a:off x="3467100" y="1333497"/>
          <a:ext cx="47625" cy="178117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10</xdr:col>
      <xdr:colOff>142875</xdr:colOff>
      <xdr:row>6</xdr:row>
      <xdr:rowOff>9525</xdr:rowOff>
    </xdr:from>
    <xdr:to>
      <xdr:col>11</xdr:col>
      <xdr:colOff>85725</xdr:colOff>
      <xdr:row>6</xdr:row>
      <xdr:rowOff>152400</xdr:rowOff>
    </xdr:to>
    <xdr:sp macro="" textlink="">
      <xdr:nvSpPr>
        <xdr:cNvPr id="944" name="943 Retraso"/>
        <xdr:cNvSpPr/>
      </xdr:nvSpPr>
      <xdr:spPr>
        <a:xfrm rot="10800000">
          <a:off x="3600450" y="4724400"/>
          <a:ext cx="257175" cy="142875"/>
        </a:xfrm>
        <a:prstGeom prst="flowChartDelay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76200</xdr:colOff>
      <xdr:row>16</xdr:row>
      <xdr:rowOff>152400</xdr:rowOff>
    </xdr:from>
    <xdr:to>
      <xdr:col>13</xdr:col>
      <xdr:colOff>19050</xdr:colOff>
      <xdr:row>19</xdr:row>
      <xdr:rowOff>142875</xdr:rowOff>
    </xdr:to>
    <xdr:sp macro="" textlink="">
      <xdr:nvSpPr>
        <xdr:cNvPr id="945" name="944 Rectángulo redondeado"/>
        <xdr:cNvSpPr/>
      </xdr:nvSpPr>
      <xdr:spPr>
        <a:xfrm>
          <a:off x="3848100" y="3200400"/>
          <a:ext cx="257175" cy="5619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57150</xdr:colOff>
      <xdr:row>16</xdr:row>
      <xdr:rowOff>152400</xdr:rowOff>
    </xdr:from>
    <xdr:to>
      <xdr:col>12</xdr:col>
      <xdr:colOff>57150</xdr:colOff>
      <xdr:row>19</xdr:row>
      <xdr:rowOff>161925</xdr:rowOff>
    </xdr:to>
    <xdr:sp macro="" textlink="">
      <xdr:nvSpPr>
        <xdr:cNvPr id="946" name="945 Rectángulo"/>
        <xdr:cNvSpPr/>
      </xdr:nvSpPr>
      <xdr:spPr>
        <a:xfrm>
          <a:off x="2886075" y="3200400"/>
          <a:ext cx="942975" cy="581025"/>
        </a:xfrm>
        <a:prstGeom prst="rect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13</xdr:col>
      <xdr:colOff>114301</xdr:colOff>
      <xdr:row>12</xdr:row>
      <xdr:rowOff>133351</xdr:rowOff>
    </xdr:from>
    <xdr:to>
      <xdr:col>14</xdr:col>
      <xdr:colOff>57153</xdr:colOff>
      <xdr:row>18</xdr:row>
      <xdr:rowOff>133350</xdr:rowOff>
    </xdr:to>
    <xdr:sp macro="" textlink="">
      <xdr:nvSpPr>
        <xdr:cNvPr id="947" name="946 Flecha doblada hacia arriba"/>
        <xdr:cNvSpPr/>
      </xdr:nvSpPr>
      <xdr:spPr>
        <a:xfrm rot="5400000" flipV="1">
          <a:off x="3767140" y="2852737"/>
          <a:ext cx="1142999" cy="276227"/>
        </a:xfrm>
        <a:prstGeom prst="bent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3</xdr:col>
      <xdr:colOff>142875</xdr:colOff>
      <xdr:row>6</xdr:row>
      <xdr:rowOff>38100</xdr:rowOff>
    </xdr:from>
    <xdr:to>
      <xdr:col>3</xdr:col>
      <xdr:colOff>304800</xdr:colOff>
      <xdr:row>6</xdr:row>
      <xdr:rowOff>152400</xdr:rowOff>
    </xdr:to>
    <xdr:sp macro="" textlink="">
      <xdr:nvSpPr>
        <xdr:cNvPr id="948" name="947 Rectángulo redondeado"/>
        <xdr:cNvSpPr/>
      </xdr:nvSpPr>
      <xdr:spPr>
        <a:xfrm>
          <a:off x="1400175" y="4752975"/>
          <a:ext cx="161925" cy="114300"/>
        </a:xfrm>
        <a:prstGeom prst="roundRect">
          <a:avLst/>
        </a:prstGeom>
        <a:solidFill>
          <a:schemeClr val="bg1">
            <a:lumMod val="75000"/>
          </a:schemeClr>
        </a:solidFill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3</xdr:col>
      <xdr:colOff>123825</xdr:colOff>
      <xdr:row>7</xdr:row>
      <xdr:rowOff>85725</xdr:rowOff>
    </xdr:from>
    <xdr:to>
      <xdr:col>4</xdr:col>
      <xdr:colOff>66675</xdr:colOff>
      <xdr:row>8</xdr:row>
      <xdr:rowOff>9525</xdr:rowOff>
    </xdr:to>
    <xdr:sp macro="" textlink="">
      <xdr:nvSpPr>
        <xdr:cNvPr id="949" name="948 Triángulo isósceles"/>
        <xdr:cNvSpPr/>
      </xdr:nvSpPr>
      <xdr:spPr>
        <a:xfrm>
          <a:off x="1066800" y="1419225"/>
          <a:ext cx="257175" cy="114300"/>
        </a:xfrm>
        <a:prstGeom prst="triangle">
          <a:avLst/>
        </a:prstGeom>
        <a:solidFill>
          <a:schemeClr val="bg1">
            <a:lumMod val="75000"/>
          </a:schemeClr>
        </a:solidFill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4</xdr:col>
      <xdr:colOff>204788</xdr:colOff>
      <xdr:row>5</xdr:row>
      <xdr:rowOff>157162</xdr:rowOff>
    </xdr:from>
    <xdr:to>
      <xdr:col>5</xdr:col>
      <xdr:colOff>138113</xdr:colOff>
      <xdr:row>6</xdr:row>
      <xdr:rowOff>214312</xdr:rowOff>
    </xdr:to>
    <xdr:sp macro="" textlink="">
      <xdr:nvSpPr>
        <xdr:cNvPr id="950" name="949 Retraso"/>
        <xdr:cNvSpPr/>
      </xdr:nvSpPr>
      <xdr:spPr>
        <a:xfrm rot="5400000">
          <a:off x="1714500" y="4619625"/>
          <a:ext cx="371475" cy="247650"/>
        </a:xfrm>
        <a:prstGeom prst="flowChartDelay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238125</xdr:colOff>
      <xdr:row>6</xdr:row>
      <xdr:rowOff>57150</xdr:rowOff>
    </xdr:from>
    <xdr:to>
      <xdr:col>10</xdr:col>
      <xdr:colOff>85726</xdr:colOff>
      <xdr:row>6</xdr:row>
      <xdr:rowOff>133350</xdr:rowOff>
    </xdr:to>
    <xdr:cxnSp macro="">
      <xdr:nvCxnSpPr>
        <xdr:cNvPr id="951" name="950 Conector recto de flecha"/>
        <xdr:cNvCxnSpPr/>
      </xdr:nvCxnSpPr>
      <xdr:spPr>
        <a:xfrm flipH="1">
          <a:off x="1809750" y="1200150"/>
          <a:ext cx="1419226" cy="76200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304800</xdr:colOff>
      <xdr:row>6</xdr:row>
      <xdr:rowOff>114299</xdr:rowOff>
    </xdr:from>
    <xdr:to>
      <xdr:col>2</xdr:col>
      <xdr:colOff>66675</xdr:colOff>
      <xdr:row>11</xdr:row>
      <xdr:rowOff>47624</xdr:rowOff>
    </xdr:to>
    <xdr:sp macro="" textlink="">
      <xdr:nvSpPr>
        <xdr:cNvPr id="959" name="958 Flecha abajo"/>
        <xdr:cNvSpPr/>
      </xdr:nvSpPr>
      <xdr:spPr>
        <a:xfrm>
          <a:off x="619125" y="1257299"/>
          <a:ext cx="76200" cy="8858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26</xdr:col>
      <xdr:colOff>304800</xdr:colOff>
      <xdr:row>21</xdr:row>
      <xdr:rowOff>180974</xdr:rowOff>
    </xdr:from>
    <xdr:to>
      <xdr:col>29</xdr:col>
      <xdr:colOff>304800</xdr:colOff>
      <xdr:row>22</xdr:row>
      <xdr:rowOff>190499</xdr:rowOff>
    </xdr:to>
    <xdr:sp macro="" textlink="">
      <xdr:nvSpPr>
        <xdr:cNvPr id="965" name="964 Rectángulo"/>
        <xdr:cNvSpPr/>
      </xdr:nvSpPr>
      <xdr:spPr>
        <a:xfrm>
          <a:off x="8658225" y="4181474"/>
          <a:ext cx="942975" cy="2000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26</xdr:col>
      <xdr:colOff>295275</xdr:colOff>
      <xdr:row>23</xdr:row>
      <xdr:rowOff>9525</xdr:rowOff>
    </xdr:from>
    <xdr:to>
      <xdr:col>29</xdr:col>
      <xdr:colOff>304800</xdr:colOff>
      <xdr:row>23</xdr:row>
      <xdr:rowOff>180975</xdr:rowOff>
    </xdr:to>
    <xdr:sp macro="" textlink="">
      <xdr:nvSpPr>
        <xdr:cNvPr id="966" name="965 Rectángulo"/>
        <xdr:cNvSpPr/>
      </xdr:nvSpPr>
      <xdr:spPr>
        <a:xfrm>
          <a:off x="8648700" y="4391025"/>
          <a:ext cx="952500" cy="1714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26</xdr:col>
      <xdr:colOff>285749</xdr:colOff>
      <xdr:row>24</xdr:row>
      <xdr:rowOff>19050</xdr:rowOff>
    </xdr:from>
    <xdr:to>
      <xdr:col>29</xdr:col>
      <xdr:colOff>371475</xdr:colOff>
      <xdr:row>26</xdr:row>
      <xdr:rowOff>19050</xdr:rowOff>
    </xdr:to>
    <xdr:sp macro="" textlink="">
      <xdr:nvSpPr>
        <xdr:cNvPr id="967" name="966 Rectángulo"/>
        <xdr:cNvSpPr/>
      </xdr:nvSpPr>
      <xdr:spPr>
        <a:xfrm>
          <a:off x="8639174" y="4591050"/>
          <a:ext cx="1028701" cy="3810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23</xdr:col>
      <xdr:colOff>38100</xdr:colOff>
      <xdr:row>13</xdr:row>
      <xdr:rowOff>142875</xdr:rowOff>
    </xdr:from>
    <xdr:to>
      <xdr:col>26</xdr:col>
      <xdr:colOff>123825</xdr:colOff>
      <xdr:row>23</xdr:row>
      <xdr:rowOff>133347</xdr:rowOff>
    </xdr:to>
    <xdr:cxnSp macro="">
      <xdr:nvCxnSpPr>
        <xdr:cNvPr id="970" name="969 Conector angular"/>
        <xdr:cNvCxnSpPr/>
      </xdr:nvCxnSpPr>
      <xdr:spPr>
        <a:xfrm rot="16200000" flipH="1">
          <a:off x="6967539" y="3005136"/>
          <a:ext cx="1895472" cy="1123950"/>
        </a:xfrm>
        <a:prstGeom prst="bentConnector3">
          <a:avLst>
            <a:gd name="adj1" fmla="val 50000"/>
          </a:avLst>
        </a:prstGeom>
        <a:ln w="38100">
          <a:solidFill>
            <a:schemeClr val="accent1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142875</xdr:colOff>
      <xdr:row>14</xdr:row>
      <xdr:rowOff>171450</xdr:rowOff>
    </xdr:from>
    <xdr:to>
      <xdr:col>26</xdr:col>
      <xdr:colOff>219075</xdr:colOff>
      <xdr:row>17</xdr:row>
      <xdr:rowOff>133348</xdr:rowOff>
    </xdr:to>
    <xdr:cxnSp macro="">
      <xdr:nvCxnSpPr>
        <xdr:cNvPr id="971" name="970 Conector angular"/>
        <xdr:cNvCxnSpPr/>
      </xdr:nvCxnSpPr>
      <xdr:spPr>
        <a:xfrm>
          <a:off x="7820025" y="2838450"/>
          <a:ext cx="752475" cy="533398"/>
        </a:xfrm>
        <a:prstGeom prst="bentConnector3">
          <a:avLst>
            <a:gd name="adj1" fmla="val 50000"/>
          </a:avLst>
        </a:prstGeom>
        <a:ln w="38100">
          <a:solidFill>
            <a:schemeClr val="accent1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6</xdr:row>
      <xdr:rowOff>152400</xdr:rowOff>
    </xdr:from>
    <xdr:to>
      <xdr:col>10</xdr:col>
      <xdr:colOff>271462</xdr:colOff>
      <xdr:row>7</xdr:row>
      <xdr:rowOff>95250</xdr:rowOff>
    </xdr:to>
    <xdr:cxnSp macro="">
      <xdr:nvCxnSpPr>
        <xdr:cNvPr id="53" name="52 Conector recto de flecha"/>
        <xdr:cNvCxnSpPr>
          <a:stCxn id="944" idx="0"/>
        </xdr:cNvCxnSpPr>
      </xdr:nvCxnSpPr>
      <xdr:spPr>
        <a:xfrm flipH="1">
          <a:off x="2828925" y="1295400"/>
          <a:ext cx="585787" cy="133350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95250</xdr:colOff>
      <xdr:row>5</xdr:row>
      <xdr:rowOff>0</xdr:rowOff>
    </xdr:from>
    <xdr:to>
      <xdr:col>11</xdr:col>
      <xdr:colOff>19051</xdr:colOff>
      <xdr:row>5</xdr:row>
      <xdr:rowOff>180975</xdr:rowOff>
    </xdr:to>
    <xdr:cxnSp macro="">
      <xdr:nvCxnSpPr>
        <xdr:cNvPr id="55" name="54 Conector recto de flecha"/>
        <xdr:cNvCxnSpPr/>
      </xdr:nvCxnSpPr>
      <xdr:spPr>
        <a:xfrm flipH="1" flipV="1">
          <a:off x="2924175" y="952500"/>
          <a:ext cx="552451" cy="180975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200026</xdr:colOff>
      <xdr:row>7</xdr:row>
      <xdr:rowOff>23810</xdr:rowOff>
    </xdr:from>
    <xdr:to>
      <xdr:col>11</xdr:col>
      <xdr:colOff>9525</xdr:colOff>
      <xdr:row>10</xdr:row>
      <xdr:rowOff>19050</xdr:rowOff>
    </xdr:to>
    <xdr:cxnSp macro="">
      <xdr:nvCxnSpPr>
        <xdr:cNvPr id="63" name="62 Conector recto de flecha"/>
        <xdr:cNvCxnSpPr>
          <a:stCxn id="943" idx="1"/>
        </xdr:cNvCxnSpPr>
      </xdr:nvCxnSpPr>
      <xdr:spPr>
        <a:xfrm flipH="1">
          <a:off x="2714626" y="1357310"/>
          <a:ext cx="752474" cy="566740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57150</xdr:colOff>
      <xdr:row>7</xdr:row>
      <xdr:rowOff>23810</xdr:rowOff>
    </xdr:from>
    <xdr:to>
      <xdr:col>12</xdr:col>
      <xdr:colOff>9525</xdr:colOff>
      <xdr:row>10</xdr:row>
      <xdr:rowOff>152400</xdr:rowOff>
    </xdr:to>
    <xdr:cxnSp macro="">
      <xdr:nvCxnSpPr>
        <xdr:cNvPr id="66" name="65 Conector recto de flecha"/>
        <xdr:cNvCxnSpPr>
          <a:stCxn id="943" idx="3"/>
        </xdr:cNvCxnSpPr>
      </xdr:nvCxnSpPr>
      <xdr:spPr>
        <a:xfrm>
          <a:off x="3514725" y="1357310"/>
          <a:ext cx="266700" cy="700090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266700</xdr:colOff>
      <xdr:row>10</xdr:row>
      <xdr:rowOff>9525</xdr:rowOff>
    </xdr:from>
    <xdr:to>
      <xdr:col>7</xdr:col>
      <xdr:colOff>266700</xdr:colOff>
      <xdr:row>11</xdr:row>
      <xdr:rowOff>0</xdr:rowOff>
    </xdr:to>
    <xdr:sp macro="" textlink="">
      <xdr:nvSpPr>
        <xdr:cNvPr id="12" name="11 Rectángulo"/>
        <xdr:cNvSpPr/>
      </xdr:nvSpPr>
      <xdr:spPr>
        <a:xfrm>
          <a:off x="2152650" y="1914525"/>
          <a:ext cx="314325" cy="180975"/>
        </a:xfrm>
        <a:prstGeom prst="rect">
          <a:avLst/>
        </a:prstGeom>
        <a:noFill/>
        <a:ln>
          <a:solidFill>
            <a:schemeClr val="accent4">
              <a:lumMod val="60000"/>
              <a:lumOff val="40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7</xdr:col>
      <xdr:colOff>304800</xdr:colOff>
      <xdr:row>9</xdr:row>
      <xdr:rowOff>161925</xdr:rowOff>
    </xdr:from>
    <xdr:to>
      <xdr:col>9</xdr:col>
      <xdr:colOff>19050</xdr:colOff>
      <xdr:row>11</xdr:row>
      <xdr:rowOff>9525</xdr:rowOff>
    </xdr:to>
    <xdr:sp macro="" textlink="">
      <xdr:nvSpPr>
        <xdr:cNvPr id="13" name="12 Rectángulo"/>
        <xdr:cNvSpPr/>
      </xdr:nvSpPr>
      <xdr:spPr>
        <a:xfrm>
          <a:off x="2505075" y="1876425"/>
          <a:ext cx="342900" cy="228600"/>
        </a:xfrm>
        <a:prstGeom prst="rect">
          <a:avLst/>
        </a:prstGeom>
        <a:noFill/>
        <a:ln>
          <a:solidFill>
            <a:schemeClr val="bg2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12</xdr:col>
      <xdr:colOff>304800</xdr:colOff>
      <xdr:row>10</xdr:row>
      <xdr:rowOff>19050</xdr:rowOff>
    </xdr:from>
    <xdr:to>
      <xdr:col>13</xdr:col>
      <xdr:colOff>304800</xdr:colOff>
      <xdr:row>11</xdr:row>
      <xdr:rowOff>9525</xdr:rowOff>
    </xdr:to>
    <xdr:sp macro="" textlink="">
      <xdr:nvSpPr>
        <xdr:cNvPr id="72" name="71 Rectángulo"/>
        <xdr:cNvSpPr/>
      </xdr:nvSpPr>
      <xdr:spPr>
        <a:xfrm>
          <a:off x="4076700" y="1924050"/>
          <a:ext cx="314325" cy="18097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11</xdr:col>
      <xdr:colOff>276225</xdr:colOff>
      <xdr:row>10</xdr:row>
      <xdr:rowOff>28575</xdr:rowOff>
    </xdr:from>
    <xdr:to>
      <xdr:col>12</xdr:col>
      <xdr:colOff>276225</xdr:colOff>
      <xdr:row>11</xdr:row>
      <xdr:rowOff>19050</xdr:rowOff>
    </xdr:to>
    <xdr:sp macro="" textlink="">
      <xdr:nvSpPr>
        <xdr:cNvPr id="74" name="73 Rectángulo"/>
        <xdr:cNvSpPr/>
      </xdr:nvSpPr>
      <xdr:spPr>
        <a:xfrm>
          <a:off x="3733800" y="1933575"/>
          <a:ext cx="314325" cy="180975"/>
        </a:xfrm>
        <a:prstGeom prst="rect">
          <a:avLst/>
        </a:prstGeom>
        <a:noFill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7</xdr:col>
      <xdr:colOff>9525</xdr:colOff>
      <xdr:row>8</xdr:row>
      <xdr:rowOff>0</xdr:rowOff>
    </xdr:from>
    <xdr:to>
      <xdr:col>7</xdr:col>
      <xdr:colOff>304800</xdr:colOff>
      <xdr:row>9</xdr:row>
      <xdr:rowOff>9525</xdr:rowOff>
    </xdr:to>
    <xdr:sp macro="" textlink="">
      <xdr:nvSpPr>
        <xdr:cNvPr id="15" name="14 Rectángulo"/>
        <xdr:cNvSpPr/>
      </xdr:nvSpPr>
      <xdr:spPr>
        <a:xfrm>
          <a:off x="2209800" y="1524000"/>
          <a:ext cx="295275" cy="20002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5</xdr:col>
      <xdr:colOff>47625</xdr:colOff>
      <xdr:row>7</xdr:row>
      <xdr:rowOff>95250</xdr:rowOff>
    </xdr:from>
    <xdr:to>
      <xdr:col>5</xdr:col>
      <xdr:colOff>304800</xdr:colOff>
      <xdr:row>15</xdr:row>
      <xdr:rowOff>9525</xdr:rowOff>
    </xdr:to>
    <xdr:cxnSp macro="">
      <xdr:nvCxnSpPr>
        <xdr:cNvPr id="17" name="16 Conector recto de flecha"/>
        <xdr:cNvCxnSpPr/>
      </xdr:nvCxnSpPr>
      <xdr:spPr>
        <a:xfrm>
          <a:off x="1619250" y="1428750"/>
          <a:ext cx="257175" cy="1438275"/>
        </a:xfrm>
        <a:prstGeom prst="straightConnector1">
          <a:avLst/>
        </a:prstGeom>
        <a:ln w="2857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114300</xdr:colOff>
      <xdr:row>9</xdr:row>
      <xdr:rowOff>28575</xdr:rowOff>
    </xdr:from>
    <xdr:to>
      <xdr:col>6</xdr:col>
      <xdr:colOff>247650</xdr:colOff>
      <xdr:row>14</xdr:row>
      <xdr:rowOff>133350</xdr:rowOff>
    </xdr:to>
    <xdr:cxnSp macro="">
      <xdr:nvCxnSpPr>
        <xdr:cNvPr id="79" name="78 Conector recto de flecha"/>
        <xdr:cNvCxnSpPr/>
      </xdr:nvCxnSpPr>
      <xdr:spPr>
        <a:xfrm flipH="1">
          <a:off x="2000250" y="1743075"/>
          <a:ext cx="133350" cy="1057275"/>
        </a:xfrm>
        <a:prstGeom prst="straightConnector1">
          <a:avLst/>
        </a:prstGeom>
        <a:ln w="2857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228600</xdr:colOff>
      <xdr:row>10</xdr:row>
      <xdr:rowOff>123825</xdr:rowOff>
    </xdr:from>
    <xdr:to>
      <xdr:col>11</xdr:col>
      <xdr:colOff>133351</xdr:colOff>
      <xdr:row>14</xdr:row>
      <xdr:rowOff>152400</xdr:rowOff>
    </xdr:to>
    <xdr:cxnSp macro="">
      <xdr:nvCxnSpPr>
        <xdr:cNvPr id="80" name="79 Conector recto de flecha"/>
        <xdr:cNvCxnSpPr/>
      </xdr:nvCxnSpPr>
      <xdr:spPr>
        <a:xfrm flipH="1">
          <a:off x="2114550" y="2028825"/>
          <a:ext cx="1476376" cy="790575"/>
        </a:xfrm>
        <a:prstGeom prst="straightConnector1">
          <a:avLst/>
        </a:prstGeom>
        <a:ln w="2857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123825</xdr:colOff>
      <xdr:row>8</xdr:row>
      <xdr:rowOff>76200</xdr:rowOff>
    </xdr:from>
    <xdr:to>
      <xdr:col>3</xdr:col>
      <xdr:colOff>152400</xdr:colOff>
      <xdr:row>15</xdr:row>
      <xdr:rowOff>76200</xdr:rowOff>
    </xdr:to>
    <xdr:cxnSp macro="">
      <xdr:nvCxnSpPr>
        <xdr:cNvPr id="84" name="83 Conector recto de flecha"/>
        <xdr:cNvCxnSpPr/>
      </xdr:nvCxnSpPr>
      <xdr:spPr>
        <a:xfrm flipH="1">
          <a:off x="1066800" y="1600200"/>
          <a:ext cx="28575" cy="1333500"/>
        </a:xfrm>
        <a:prstGeom prst="straightConnector1">
          <a:avLst/>
        </a:prstGeom>
        <a:ln w="28575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209550</xdr:colOff>
      <xdr:row>6</xdr:row>
      <xdr:rowOff>95250</xdr:rowOff>
    </xdr:from>
    <xdr:to>
      <xdr:col>4</xdr:col>
      <xdr:colOff>28575</xdr:colOff>
      <xdr:row>16</xdr:row>
      <xdr:rowOff>0</xdr:rowOff>
    </xdr:to>
    <xdr:cxnSp macro="">
      <xdr:nvCxnSpPr>
        <xdr:cNvPr id="85" name="84 Conector recto de flecha"/>
        <xdr:cNvCxnSpPr/>
      </xdr:nvCxnSpPr>
      <xdr:spPr>
        <a:xfrm flipH="1">
          <a:off x="1152525" y="1238250"/>
          <a:ext cx="133350" cy="1809750"/>
        </a:xfrm>
        <a:prstGeom prst="straightConnector1">
          <a:avLst/>
        </a:prstGeom>
        <a:ln w="28575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295276</xdr:colOff>
      <xdr:row>11</xdr:row>
      <xdr:rowOff>28575</xdr:rowOff>
    </xdr:from>
    <xdr:to>
      <xdr:col>6</xdr:col>
      <xdr:colOff>257175</xdr:colOff>
      <xdr:row>16</xdr:row>
      <xdr:rowOff>19050</xdr:rowOff>
    </xdr:to>
    <xdr:cxnSp macro="">
      <xdr:nvCxnSpPr>
        <xdr:cNvPr id="86" name="85 Conector recto de flecha"/>
        <xdr:cNvCxnSpPr/>
      </xdr:nvCxnSpPr>
      <xdr:spPr>
        <a:xfrm flipH="1">
          <a:off x="1238251" y="2124075"/>
          <a:ext cx="904874" cy="942975"/>
        </a:xfrm>
        <a:prstGeom prst="straightConnector1">
          <a:avLst/>
        </a:prstGeom>
        <a:ln w="28575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152400</xdr:colOff>
      <xdr:row>7</xdr:row>
      <xdr:rowOff>66676</xdr:rowOff>
    </xdr:from>
    <xdr:to>
      <xdr:col>4</xdr:col>
      <xdr:colOff>238126</xdr:colOff>
      <xdr:row>18</xdr:row>
      <xdr:rowOff>152400</xdr:rowOff>
    </xdr:to>
    <xdr:cxnSp macro="">
      <xdr:nvCxnSpPr>
        <xdr:cNvPr id="67" name="66 Conector recto de flecha"/>
        <xdr:cNvCxnSpPr/>
      </xdr:nvCxnSpPr>
      <xdr:spPr>
        <a:xfrm flipV="1">
          <a:off x="1409700" y="1400176"/>
          <a:ext cx="85726" cy="2181224"/>
        </a:xfrm>
        <a:prstGeom prst="straightConnector1">
          <a:avLst/>
        </a:prstGeom>
        <a:ln w="28575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133350</xdr:colOff>
      <xdr:row>17</xdr:row>
      <xdr:rowOff>9525</xdr:rowOff>
    </xdr:from>
    <xdr:to>
      <xdr:col>4</xdr:col>
      <xdr:colOff>0</xdr:colOff>
      <xdr:row>19</xdr:row>
      <xdr:rowOff>19050</xdr:rowOff>
    </xdr:to>
    <xdr:cxnSp macro="">
      <xdr:nvCxnSpPr>
        <xdr:cNvPr id="71" name="70 Conector recto de flecha"/>
        <xdr:cNvCxnSpPr/>
      </xdr:nvCxnSpPr>
      <xdr:spPr>
        <a:xfrm>
          <a:off x="1076325" y="3248025"/>
          <a:ext cx="180975" cy="390525"/>
        </a:xfrm>
        <a:prstGeom prst="straightConnector1">
          <a:avLst/>
        </a:prstGeom>
        <a:ln w="28575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14</xdr:row>
      <xdr:rowOff>171450</xdr:rowOff>
    </xdr:from>
    <xdr:to>
      <xdr:col>7</xdr:col>
      <xdr:colOff>38100</xdr:colOff>
      <xdr:row>16</xdr:row>
      <xdr:rowOff>66675</xdr:rowOff>
    </xdr:to>
    <xdr:sp macro="" textlink="">
      <xdr:nvSpPr>
        <xdr:cNvPr id="22" name="21 Elipse"/>
        <xdr:cNvSpPr/>
      </xdr:nvSpPr>
      <xdr:spPr>
        <a:xfrm>
          <a:off x="1885950" y="2838450"/>
          <a:ext cx="352425" cy="276225"/>
        </a:xfrm>
        <a:prstGeom prst="ellipse">
          <a:avLst/>
        </a:prstGeom>
        <a:noFill/>
        <a:ln>
          <a:solidFill>
            <a:schemeClr val="tx2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3</xdr:col>
      <xdr:colOff>0</xdr:colOff>
      <xdr:row>15</xdr:row>
      <xdr:rowOff>161925</xdr:rowOff>
    </xdr:from>
    <xdr:to>
      <xdr:col>4</xdr:col>
      <xdr:colOff>38100</xdr:colOff>
      <xdr:row>17</xdr:row>
      <xdr:rowOff>57150</xdr:rowOff>
    </xdr:to>
    <xdr:sp macro="" textlink="">
      <xdr:nvSpPr>
        <xdr:cNvPr id="87" name="86 Elipse"/>
        <xdr:cNvSpPr/>
      </xdr:nvSpPr>
      <xdr:spPr>
        <a:xfrm>
          <a:off x="942975" y="3019425"/>
          <a:ext cx="352425" cy="276225"/>
        </a:xfrm>
        <a:prstGeom prst="ellipse">
          <a:avLst/>
        </a:prstGeom>
        <a:noFill/>
        <a:ln>
          <a:solidFill>
            <a:schemeClr val="tx2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4</xdr:col>
      <xdr:colOff>219075</xdr:colOff>
      <xdr:row>20</xdr:row>
      <xdr:rowOff>19050</xdr:rowOff>
    </xdr:from>
    <xdr:to>
      <xdr:col>5</xdr:col>
      <xdr:colOff>85725</xdr:colOff>
      <xdr:row>22</xdr:row>
      <xdr:rowOff>28575</xdr:rowOff>
    </xdr:to>
    <xdr:cxnSp macro="">
      <xdr:nvCxnSpPr>
        <xdr:cNvPr id="88" name="87 Conector recto de flecha"/>
        <xdr:cNvCxnSpPr/>
      </xdr:nvCxnSpPr>
      <xdr:spPr>
        <a:xfrm>
          <a:off x="1476375" y="3829050"/>
          <a:ext cx="180975" cy="390525"/>
        </a:xfrm>
        <a:prstGeom prst="straightConnector1">
          <a:avLst/>
        </a:prstGeom>
        <a:ln w="28575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238125</xdr:colOff>
      <xdr:row>16</xdr:row>
      <xdr:rowOff>123825</xdr:rowOff>
    </xdr:from>
    <xdr:to>
      <xdr:col>6</xdr:col>
      <xdr:colOff>304800</xdr:colOff>
      <xdr:row>19</xdr:row>
      <xdr:rowOff>28575</xdr:rowOff>
    </xdr:to>
    <xdr:cxnSp macro="">
      <xdr:nvCxnSpPr>
        <xdr:cNvPr id="90" name="89 Conector recto de flecha"/>
        <xdr:cNvCxnSpPr/>
      </xdr:nvCxnSpPr>
      <xdr:spPr>
        <a:xfrm>
          <a:off x="2124075" y="3171825"/>
          <a:ext cx="66675" cy="476250"/>
        </a:xfrm>
        <a:prstGeom prst="straightConnector1">
          <a:avLst/>
        </a:prstGeom>
        <a:ln w="2857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76200</xdr:colOff>
      <xdr:row>19</xdr:row>
      <xdr:rowOff>171450</xdr:rowOff>
    </xdr:from>
    <xdr:to>
      <xdr:col>9</xdr:col>
      <xdr:colOff>228600</xdr:colOff>
      <xdr:row>22</xdr:row>
      <xdr:rowOff>38100</xdr:rowOff>
    </xdr:to>
    <xdr:cxnSp macro="">
      <xdr:nvCxnSpPr>
        <xdr:cNvPr id="93" name="92 Conector recto de flecha"/>
        <xdr:cNvCxnSpPr/>
      </xdr:nvCxnSpPr>
      <xdr:spPr>
        <a:xfrm>
          <a:off x="2276475" y="3790950"/>
          <a:ext cx="781050" cy="438150"/>
        </a:xfrm>
        <a:prstGeom prst="straightConnector1">
          <a:avLst/>
        </a:prstGeom>
        <a:ln w="2857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76200</xdr:colOff>
      <xdr:row>22</xdr:row>
      <xdr:rowOff>180975</xdr:rowOff>
    </xdr:from>
    <xdr:to>
      <xdr:col>6</xdr:col>
      <xdr:colOff>123825</xdr:colOff>
      <xdr:row>23</xdr:row>
      <xdr:rowOff>180975</xdr:rowOff>
    </xdr:to>
    <xdr:sp macro="" textlink="">
      <xdr:nvSpPr>
        <xdr:cNvPr id="98" name="97 Rectángulo"/>
        <xdr:cNvSpPr/>
      </xdr:nvSpPr>
      <xdr:spPr>
        <a:xfrm>
          <a:off x="1647825" y="4371975"/>
          <a:ext cx="361950" cy="190500"/>
        </a:xfrm>
        <a:prstGeom prst="rect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10</xdr:col>
      <xdr:colOff>47625</xdr:colOff>
      <xdr:row>22</xdr:row>
      <xdr:rowOff>180975</xdr:rowOff>
    </xdr:from>
    <xdr:to>
      <xdr:col>11</xdr:col>
      <xdr:colOff>95250</xdr:colOff>
      <xdr:row>23</xdr:row>
      <xdr:rowOff>180975</xdr:rowOff>
    </xdr:to>
    <xdr:sp macro="" textlink="">
      <xdr:nvSpPr>
        <xdr:cNvPr id="99" name="98 Rectángulo"/>
        <xdr:cNvSpPr/>
      </xdr:nvSpPr>
      <xdr:spPr>
        <a:xfrm>
          <a:off x="3190875" y="4371975"/>
          <a:ext cx="361950" cy="190500"/>
        </a:xfrm>
        <a:prstGeom prst="rect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14</xdr:col>
      <xdr:colOff>9525</xdr:colOff>
      <xdr:row>19</xdr:row>
      <xdr:rowOff>28575</xdr:rowOff>
    </xdr:from>
    <xdr:to>
      <xdr:col>22</xdr:col>
      <xdr:colOff>38100</xdr:colOff>
      <xdr:row>25</xdr:row>
      <xdr:rowOff>133350</xdr:rowOff>
    </xdr:to>
    <xdr:sp macro="" textlink="">
      <xdr:nvSpPr>
        <xdr:cNvPr id="29" name="28 Rectángulo"/>
        <xdr:cNvSpPr/>
      </xdr:nvSpPr>
      <xdr:spPr>
        <a:xfrm>
          <a:off x="4429125" y="3648075"/>
          <a:ext cx="2743200" cy="124777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X84"/>
  <sheetViews>
    <sheetView topLeftCell="Q20" workbookViewId="0">
      <selection activeCell="AH21" sqref="AH21:AL28"/>
    </sheetView>
  </sheetViews>
  <sheetFormatPr baseColWidth="10" defaultColWidth="4.7109375" defaultRowHeight="24.75" customHeight="1" x14ac:dyDescent="0.25"/>
  <cols>
    <col min="1" max="1" width="4.7109375" customWidth="1"/>
    <col min="15" max="15" width="5" customWidth="1"/>
    <col min="16" max="16" width="5.28515625" customWidth="1"/>
    <col min="24" max="24" width="5.140625" customWidth="1"/>
    <col min="25" max="25" width="5.42578125" customWidth="1"/>
    <col min="27" max="27" width="5.42578125" customWidth="1"/>
    <col min="31" max="31" width="6" bestFit="1" customWidth="1"/>
    <col min="38" max="38" width="6.7109375" customWidth="1"/>
    <col min="39" max="39" width="6.140625" customWidth="1"/>
    <col min="41" max="41" width="5" customWidth="1"/>
    <col min="45" max="45" width="5.42578125" customWidth="1"/>
    <col min="46" max="46" width="5" bestFit="1" customWidth="1"/>
    <col min="49" max="49" width="7.28515625" customWidth="1"/>
    <col min="50" max="50" width="6.7109375" customWidth="1"/>
    <col min="51" max="51" width="6.85546875" customWidth="1"/>
    <col min="52" max="52" width="7" bestFit="1" customWidth="1"/>
    <col min="53" max="53" width="6.7109375" customWidth="1"/>
    <col min="58" max="58" width="5.85546875" customWidth="1"/>
    <col min="59" max="59" width="6.42578125" customWidth="1"/>
    <col min="61" max="61" width="6.140625" customWidth="1"/>
  </cols>
  <sheetData>
    <row r="2" spans="5:76" ht="24.75" customHeight="1" x14ac:dyDescent="0.25">
      <c r="AZ2" t="s">
        <v>105</v>
      </c>
    </row>
    <row r="3" spans="5:76" ht="24.75" customHeight="1" x14ac:dyDescent="0.25">
      <c r="AZ3" t="s">
        <v>106</v>
      </c>
      <c r="BA3" t="s">
        <v>107</v>
      </c>
    </row>
    <row r="4" spans="5:76" ht="24.75" customHeight="1" x14ac:dyDescent="0.25">
      <c r="AY4" s="2" t="s">
        <v>94</v>
      </c>
      <c r="AZ4" s="2">
        <v>0.6</v>
      </c>
      <c r="BA4" s="2">
        <v>-10.200000000000003</v>
      </c>
    </row>
    <row r="5" spans="5:76" ht="24.75" customHeight="1" x14ac:dyDescent="0.25">
      <c r="AY5" s="2" t="s">
        <v>95</v>
      </c>
      <c r="AZ5" s="2">
        <v>1.3</v>
      </c>
      <c r="BA5" s="2">
        <v>7.2250000000000014</v>
      </c>
    </row>
    <row r="6" spans="5:76" ht="24.75" customHeight="1" x14ac:dyDescent="0.25">
      <c r="AY6" s="2" t="s">
        <v>96</v>
      </c>
      <c r="AZ6" s="2">
        <v>2.6</v>
      </c>
      <c r="BA6" s="2">
        <v>30.100000000000009</v>
      </c>
    </row>
    <row r="7" spans="5:76" ht="24.75" customHeight="1" x14ac:dyDescent="0.25">
      <c r="AY7" s="2" t="s">
        <v>97</v>
      </c>
      <c r="AZ7" s="2">
        <v>3.7</v>
      </c>
      <c r="BA7" s="2">
        <v>75</v>
      </c>
    </row>
    <row r="8" spans="5:76" ht="24.75" customHeight="1" x14ac:dyDescent="0.25">
      <c r="AY8" s="2" t="s">
        <v>98</v>
      </c>
      <c r="AZ8" s="2">
        <v>3.9</v>
      </c>
      <c r="BA8" s="2">
        <v>51.199999999999989</v>
      </c>
    </row>
    <row r="9" spans="5:76" ht="24.75" customHeight="1" x14ac:dyDescent="0.25">
      <c r="AY9" s="2" t="s">
        <v>99</v>
      </c>
      <c r="AZ9" s="2">
        <v>6.3</v>
      </c>
      <c r="BA9" s="2">
        <v>144.6</v>
      </c>
    </row>
    <row r="10" spans="5:76" ht="24.75" customHeight="1" x14ac:dyDescent="0.25">
      <c r="N10" t="s">
        <v>19</v>
      </c>
      <c r="AY10" s="2" t="s">
        <v>92</v>
      </c>
      <c r="AZ10" s="2">
        <v>7.2</v>
      </c>
      <c r="BA10" s="2">
        <v>196.50000000000003</v>
      </c>
    </row>
    <row r="11" spans="5:76" ht="24.75" customHeight="1" x14ac:dyDescent="0.25">
      <c r="AY11" s="2" t="s">
        <v>100</v>
      </c>
      <c r="AZ11" s="2">
        <v>6.6</v>
      </c>
      <c r="BA11" s="2">
        <v>166.8</v>
      </c>
    </row>
    <row r="12" spans="5:76" ht="24.75" customHeight="1" x14ac:dyDescent="0.25">
      <c r="W12" t="s">
        <v>12</v>
      </c>
      <c r="AK12" s="1" t="s">
        <v>28</v>
      </c>
      <c r="AY12" s="2" t="s">
        <v>101</v>
      </c>
      <c r="AZ12" s="2">
        <v>4.5999999999999996</v>
      </c>
      <c r="BA12" s="2">
        <v>75.900000000000006</v>
      </c>
    </row>
    <row r="13" spans="5:76" ht="24.75" customHeight="1" x14ac:dyDescent="0.25">
      <c r="U13" t="s">
        <v>0</v>
      </c>
      <c r="AD13" t="s">
        <v>20</v>
      </c>
      <c r="AY13" s="2" t="s">
        <v>102</v>
      </c>
      <c r="AZ13" s="2">
        <v>2.6</v>
      </c>
      <c r="BA13" s="2">
        <v>35.600000000000009</v>
      </c>
    </row>
    <row r="14" spans="5:76" ht="24.75" customHeight="1" x14ac:dyDescent="0.25">
      <c r="P14" t="s">
        <v>110</v>
      </c>
      <c r="R14" t="s">
        <v>111</v>
      </c>
      <c r="V14" t="s">
        <v>14</v>
      </c>
      <c r="Y14" t="s">
        <v>110</v>
      </c>
      <c r="AD14" t="s">
        <v>13</v>
      </c>
      <c r="AJ14" s="4" t="s">
        <v>23</v>
      </c>
      <c r="AM14">
        <v>1</v>
      </c>
      <c r="AN14" t="s">
        <v>32</v>
      </c>
      <c r="AY14" s="2" t="s">
        <v>103</v>
      </c>
      <c r="AZ14" s="2">
        <v>1.2</v>
      </c>
      <c r="BA14" s="2">
        <v>5.3999999999999986</v>
      </c>
    </row>
    <row r="15" spans="5:76" ht="24.75" customHeight="1" x14ac:dyDescent="0.25">
      <c r="E15" t="s">
        <v>44</v>
      </c>
      <c r="G15" t="s">
        <v>43</v>
      </c>
      <c r="I15" t="s">
        <v>42</v>
      </c>
      <c r="M15" t="s">
        <v>115</v>
      </c>
      <c r="W15" t="s">
        <v>1</v>
      </c>
      <c r="Y15" t="s">
        <v>111</v>
      </c>
      <c r="AD15" t="s">
        <v>15</v>
      </c>
      <c r="AJ15" t="s">
        <v>29</v>
      </c>
      <c r="AM15">
        <v>2</v>
      </c>
      <c r="AN15" t="s">
        <v>33</v>
      </c>
      <c r="AY15" s="2" t="s">
        <v>104</v>
      </c>
      <c r="AZ15" s="2">
        <v>0.5</v>
      </c>
      <c r="BA15" s="2">
        <v>-26.700000000000003</v>
      </c>
      <c r="BJ15" t="s">
        <v>109</v>
      </c>
      <c r="BX15" t="s">
        <v>108</v>
      </c>
    </row>
    <row r="16" spans="5:76" ht="24.75" customHeight="1" x14ac:dyDescent="0.25">
      <c r="X16" t="s">
        <v>2</v>
      </c>
      <c r="Z16" t="s">
        <v>3</v>
      </c>
      <c r="AB16" t="s">
        <v>112</v>
      </c>
      <c r="AD16" t="s">
        <v>16</v>
      </c>
      <c r="AJ16" s="5" t="s">
        <v>30</v>
      </c>
      <c r="AM16">
        <v>3</v>
      </c>
      <c r="AN16" s="2" t="s">
        <v>35</v>
      </c>
      <c r="AY16" s="2" t="s">
        <v>94</v>
      </c>
      <c r="AZ16" s="2">
        <v>0.6</v>
      </c>
      <c r="BA16" s="2">
        <v>-10.200000000000003</v>
      </c>
    </row>
    <row r="17" spans="2:65" ht="24.75" customHeight="1" x14ac:dyDescent="0.25">
      <c r="Z17" t="s">
        <v>4</v>
      </c>
      <c r="AB17" t="s">
        <v>113</v>
      </c>
      <c r="AD17" t="s">
        <v>17</v>
      </c>
      <c r="AJ17" s="6" t="s">
        <v>31</v>
      </c>
      <c r="AM17">
        <v>4</v>
      </c>
      <c r="AN17" t="s">
        <v>34</v>
      </c>
      <c r="AY17" s="2" t="s">
        <v>95</v>
      </c>
      <c r="AZ17" s="2">
        <v>1.3</v>
      </c>
      <c r="BA17" s="2">
        <v>7.2250000000000014</v>
      </c>
    </row>
    <row r="18" spans="2:65" ht="24.75" customHeight="1" x14ac:dyDescent="0.25">
      <c r="Y18" t="s">
        <v>5</v>
      </c>
      <c r="AB18" t="s">
        <v>114</v>
      </c>
      <c r="AD18" t="s">
        <v>18</v>
      </c>
      <c r="AJ18" s="9" t="s">
        <v>39</v>
      </c>
      <c r="AN18" t="s">
        <v>40</v>
      </c>
    </row>
    <row r="19" spans="2:65" ht="24.75" customHeight="1" x14ac:dyDescent="0.25">
      <c r="N19">
        <v>1</v>
      </c>
      <c r="AA19" t="s">
        <v>37</v>
      </c>
      <c r="AF19" t="s">
        <v>24</v>
      </c>
      <c r="AO19" t="s">
        <v>41</v>
      </c>
    </row>
    <row r="20" spans="2:65" ht="24.75" customHeight="1" x14ac:dyDescent="0.25">
      <c r="I20" t="s">
        <v>113</v>
      </c>
      <c r="O20" t="s">
        <v>112</v>
      </c>
    </row>
    <row r="21" spans="2:65" ht="24.75" customHeight="1" x14ac:dyDescent="0.25">
      <c r="AK21" t="s">
        <v>36</v>
      </c>
    </row>
    <row r="22" spans="2:65" ht="24.75" customHeight="1" x14ac:dyDescent="0.25">
      <c r="AI22" s="8">
        <v>1</v>
      </c>
      <c r="AJ22" s="8">
        <v>2</v>
      </c>
      <c r="AK22" s="8">
        <v>3</v>
      </c>
      <c r="AL22" s="8">
        <v>4</v>
      </c>
    </row>
    <row r="23" spans="2:65" ht="24.75" customHeight="1" x14ac:dyDescent="0.25">
      <c r="Z23" t="s">
        <v>6</v>
      </c>
      <c r="AC23" t="s">
        <v>8</v>
      </c>
      <c r="AE23" t="s">
        <v>116</v>
      </c>
      <c r="AF23" s="1">
        <v>7</v>
      </c>
      <c r="AH23">
        <v>1</v>
      </c>
      <c r="AI23" s="1">
        <v>100</v>
      </c>
      <c r="AJ23" s="1">
        <v>100</v>
      </c>
      <c r="AK23" s="1">
        <v>73</v>
      </c>
      <c r="AL23" s="1">
        <v>46</v>
      </c>
    </row>
    <row r="24" spans="2:65" ht="24.75" customHeight="1" x14ac:dyDescent="0.25">
      <c r="AC24" t="s">
        <v>9</v>
      </c>
      <c r="AE24" t="s">
        <v>42</v>
      </c>
      <c r="AF24" s="1">
        <v>28</v>
      </c>
      <c r="AH24">
        <v>2</v>
      </c>
      <c r="AI24" s="10">
        <v>0</v>
      </c>
      <c r="AJ24" s="10">
        <v>41</v>
      </c>
      <c r="AK24" s="10">
        <v>41</v>
      </c>
      <c r="AL24" s="10">
        <v>14</v>
      </c>
    </row>
    <row r="25" spans="2:65" ht="24.75" customHeight="1" x14ac:dyDescent="0.25">
      <c r="Z25" t="s">
        <v>38</v>
      </c>
      <c r="AC25" t="s">
        <v>10</v>
      </c>
      <c r="AE25" t="s">
        <v>117</v>
      </c>
      <c r="AF25" s="2">
        <v>27</v>
      </c>
      <c r="AH25" s="2">
        <v>3</v>
      </c>
      <c r="AI25">
        <v>94</v>
      </c>
      <c r="AJ25">
        <v>53</v>
      </c>
      <c r="AK25">
        <v>26</v>
      </c>
      <c r="AL25">
        <v>26</v>
      </c>
    </row>
    <row r="26" spans="2:65" ht="24.75" customHeight="1" x14ac:dyDescent="0.25">
      <c r="Z26" t="s">
        <v>7</v>
      </c>
      <c r="AC26" t="s">
        <v>11</v>
      </c>
      <c r="AE26" t="s">
        <v>118</v>
      </c>
      <c r="AF26" s="1">
        <v>7</v>
      </c>
      <c r="AH26" s="2">
        <v>4</v>
      </c>
      <c r="AI26" s="5">
        <v>3</v>
      </c>
      <c r="AJ26" s="5">
        <v>3</v>
      </c>
      <c r="AK26" s="5">
        <v>3</v>
      </c>
      <c r="AL26" s="5">
        <v>3</v>
      </c>
      <c r="BF26" t="s">
        <v>76</v>
      </c>
      <c r="BI26" t="s">
        <v>78</v>
      </c>
    </row>
    <row r="27" spans="2:65" ht="24.75" customHeight="1" x14ac:dyDescent="0.25">
      <c r="AC27" t="s">
        <v>25</v>
      </c>
      <c r="AF27">
        <v>3</v>
      </c>
      <c r="AH27" s="2">
        <v>5</v>
      </c>
      <c r="AI27" s="7">
        <v>3</v>
      </c>
      <c r="AJ27" s="7">
        <v>3</v>
      </c>
      <c r="AK27" s="7">
        <v>3</v>
      </c>
      <c r="AL27" s="7">
        <v>3</v>
      </c>
      <c r="BD27" t="s">
        <v>54</v>
      </c>
      <c r="BE27" t="s">
        <v>73</v>
      </c>
      <c r="BF27" t="s">
        <v>72</v>
      </c>
      <c r="BI27" t="s">
        <v>79</v>
      </c>
    </row>
    <row r="28" spans="2:65" ht="24.75" customHeight="1" x14ac:dyDescent="0.25">
      <c r="Z28" t="s">
        <v>21</v>
      </c>
      <c r="AE28" t="s">
        <v>119</v>
      </c>
      <c r="AF28" s="1">
        <v>6</v>
      </c>
      <c r="AI28" s="9">
        <v>10</v>
      </c>
      <c r="AJ28" s="9">
        <v>10</v>
      </c>
      <c r="AK28" s="9">
        <v>10</v>
      </c>
      <c r="AL28" s="9">
        <v>10</v>
      </c>
      <c r="BD28">
        <v>500</v>
      </c>
      <c r="BE28">
        <v>144</v>
      </c>
      <c r="BF28">
        <f>BE28*BD28</f>
        <v>72000</v>
      </c>
      <c r="BG28" t="s">
        <v>77</v>
      </c>
      <c r="BI28">
        <f>781*100</f>
        <v>78100</v>
      </c>
    </row>
    <row r="29" spans="2:65" ht="24.75" customHeight="1" x14ac:dyDescent="0.25">
      <c r="Z29" t="s">
        <v>22</v>
      </c>
      <c r="AE29" t="s">
        <v>120</v>
      </c>
      <c r="AF29" s="1">
        <v>12</v>
      </c>
      <c r="BD29" t="s">
        <v>71</v>
      </c>
      <c r="BE29" t="s">
        <v>70</v>
      </c>
      <c r="BG29">
        <f>BG30+BF31</f>
        <v>36960</v>
      </c>
      <c r="BI29" t="s">
        <v>80</v>
      </c>
    </row>
    <row r="30" spans="2:65" ht="24.75" customHeight="1" x14ac:dyDescent="0.25">
      <c r="Z30" t="s">
        <v>26</v>
      </c>
      <c r="AE30" t="s">
        <v>121</v>
      </c>
      <c r="AF30" s="3">
        <v>5</v>
      </c>
      <c r="AZ30" t="s">
        <v>69</v>
      </c>
      <c r="BD30">
        <v>46</v>
      </c>
      <c r="BE30">
        <v>3</v>
      </c>
      <c r="BF30">
        <f>BD30*BE30*365</f>
        <v>50370</v>
      </c>
      <c r="BG30">
        <f>BF28-BF30</f>
        <v>21630</v>
      </c>
      <c r="BI30">
        <v>19600</v>
      </c>
      <c r="BJ30" t="s">
        <v>76</v>
      </c>
    </row>
    <row r="31" spans="2:65" ht="24.75" customHeight="1" x14ac:dyDescent="0.25">
      <c r="Z31" t="s">
        <v>27</v>
      </c>
      <c r="AE31" t="s">
        <v>110</v>
      </c>
      <c r="AF31" s="3">
        <v>2</v>
      </c>
      <c r="AZ31" t="s">
        <v>74</v>
      </c>
      <c r="BD31">
        <v>14</v>
      </c>
      <c r="BE31" s="2">
        <v>3</v>
      </c>
      <c r="BF31" s="2">
        <f>BD31*BE31*365</f>
        <v>15330</v>
      </c>
      <c r="BG31" s="2"/>
      <c r="BI31" t="s">
        <v>81</v>
      </c>
    </row>
    <row r="32" spans="2:65" ht="24.75" customHeight="1" x14ac:dyDescent="0.25">
      <c r="B32" t="s">
        <v>50</v>
      </c>
      <c r="H32" t="s">
        <v>51</v>
      </c>
      <c r="N32" t="s">
        <v>52</v>
      </c>
      <c r="S32" t="s">
        <v>53</v>
      </c>
      <c r="Z32" t="s">
        <v>123</v>
      </c>
      <c r="AE32" t="s">
        <v>122</v>
      </c>
      <c r="AF32" s="1">
        <v>3</v>
      </c>
      <c r="AZ32" t="s">
        <v>75</v>
      </c>
      <c r="BD32">
        <v>26</v>
      </c>
      <c r="BE32" s="2">
        <v>3</v>
      </c>
      <c r="BF32" s="2">
        <f>BD32*BE32*365</f>
        <v>28470</v>
      </c>
      <c r="BI32" t="s">
        <v>93</v>
      </c>
      <c r="BM32">
        <v>15325</v>
      </c>
    </row>
    <row r="33" spans="1:53" ht="24.75" customHeight="1" x14ac:dyDescent="0.25">
      <c r="K33" t="s">
        <v>48</v>
      </c>
      <c r="Z33" t="s">
        <v>124</v>
      </c>
    </row>
    <row r="35" spans="1:53" ht="24.75" customHeight="1" x14ac:dyDescent="0.25">
      <c r="B35" t="s">
        <v>67</v>
      </c>
      <c r="AS35" t="s">
        <v>82</v>
      </c>
      <c r="AT35" t="s">
        <v>86</v>
      </c>
      <c r="AW35" s="15" t="s">
        <v>90</v>
      </c>
    </row>
    <row r="36" spans="1:53" ht="24.75" customHeight="1" x14ac:dyDescent="0.25">
      <c r="D36" t="s">
        <v>62</v>
      </c>
      <c r="J36" t="s">
        <v>63</v>
      </c>
      <c r="O36" s="2"/>
      <c r="P36" s="2"/>
      <c r="Q36" s="2"/>
      <c r="R36" s="2" t="s">
        <v>62</v>
      </c>
      <c r="S36" s="2"/>
      <c r="T36" s="2"/>
      <c r="U36" s="2"/>
      <c r="V36" s="2"/>
      <c r="W36" s="2"/>
      <c r="X36" s="2" t="s">
        <v>63</v>
      </c>
      <c r="Y36" s="2"/>
      <c r="Z36" s="2"/>
      <c r="AA36" s="2"/>
      <c r="AB36" s="2" t="s">
        <v>62</v>
      </c>
      <c r="AC36" s="2"/>
      <c r="AD36" s="2"/>
      <c r="AE36" s="2"/>
      <c r="AF36" s="2"/>
      <c r="AG36" s="2"/>
      <c r="AH36" s="2" t="s">
        <v>63</v>
      </c>
      <c r="AI36" s="2"/>
      <c r="AJ36" s="2"/>
      <c r="AK36" s="2"/>
      <c r="AS36" t="s">
        <v>83</v>
      </c>
      <c r="AW36" s="13" t="s">
        <v>87</v>
      </c>
      <c r="AX36" t="s">
        <v>88</v>
      </c>
      <c r="AY36" t="s">
        <v>89</v>
      </c>
    </row>
    <row r="37" spans="1:53" ht="24.75" customHeight="1" x14ac:dyDescent="0.25">
      <c r="D37" t="s">
        <v>60</v>
      </c>
      <c r="E37" s="1">
        <v>30</v>
      </c>
      <c r="F37" s="1">
        <v>25</v>
      </c>
      <c r="G37" s="1">
        <v>20</v>
      </c>
      <c r="H37" s="1">
        <v>15</v>
      </c>
      <c r="J37" s="2" t="s">
        <v>60</v>
      </c>
      <c r="K37" s="1">
        <v>30</v>
      </c>
      <c r="L37" s="1">
        <v>25</v>
      </c>
      <c r="M37" s="1">
        <v>20</v>
      </c>
      <c r="N37" s="1">
        <v>15</v>
      </c>
      <c r="O37" s="2"/>
      <c r="P37" s="2" t="s">
        <v>60</v>
      </c>
      <c r="Q37" s="1">
        <v>30</v>
      </c>
      <c r="R37" s="1">
        <v>25</v>
      </c>
      <c r="S37" s="1">
        <v>20</v>
      </c>
      <c r="T37" s="2"/>
      <c r="U37" s="2" t="s">
        <v>60</v>
      </c>
      <c r="V37" s="1">
        <v>30</v>
      </c>
      <c r="W37" s="1">
        <v>25</v>
      </c>
      <c r="X37" s="1">
        <v>20</v>
      </c>
      <c r="Z37" s="2" t="s">
        <v>60</v>
      </c>
      <c r="AA37" s="1">
        <v>30</v>
      </c>
      <c r="AB37" s="1">
        <v>25</v>
      </c>
      <c r="AC37" s="1">
        <v>20</v>
      </c>
      <c r="AE37" s="2"/>
      <c r="AF37" s="2" t="s">
        <v>60</v>
      </c>
      <c r="AG37" s="1">
        <v>30</v>
      </c>
      <c r="AH37" s="1">
        <v>25</v>
      </c>
      <c r="AI37" s="1">
        <v>20</v>
      </c>
      <c r="AN37" t="s">
        <v>57</v>
      </c>
      <c r="AP37" t="s">
        <v>58</v>
      </c>
      <c r="AQ37" t="s">
        <v>59</v>
      </c>
      <c r="AS37" t="s">
        <v>84</v>
      </c>
      <c r="AW37" s="2" t="s">
        <v>84</v>
      </c>
      <c r="AX37" s="2"/>
      <c r="AY37" s="2"/>
    </row>
    <row r="38" spans="1:53" ht="24.75" customHeight="1" x14ac:dyDescent="0.25">
      <c r="A38" t="s">
        <v>47</v>
      </c>
      <c r="E38">
        <v>21</v>
      </c>
      <c r="F38">
        <v>14</v>
      </c>
      <c r="G38">
        <v>10.4</v>
      </c>
      <c r="H38">
        <v>7.4</v>
      </c>
      <c r="K38">
        <v>23.2</v>
      </c>
      <c r="L38">
        <v>15.5</v>
      </c>
      <c r="M38">
        <v>11.7</v>
      </c>
      <c r="N38">
        <v>8.6</v>
      </c>
      <c r="P38" s="2"/>
      <c r="Q38" s="2">
        <v>21</v>
      </c>
      <c r="R38" s="2">
        <v>14</v>
      </c>
      <c r="S38" s="2">
        <v>10.4</v>
      </c>
      <c r="T38" s="2"/>
      <c r="U38" s="2"/>
      <c r="V38" s="2">
        <v>23.2</v>
      </c>
      <c r="W38" s="2">
        <v>15.5</v>
      </c>
      <c r="X38" s="2">
        <v>11.7</v>
      </c>
      <c r="Z38" s="2"/>
      <c r="AA38" s="2">
        <v>21</v>
      </c>
      <c r="AB38" s="2">
        <v>14</v>
      </c>
      <c r="AC38" s="2">
        <v>10.4</v>
      </c>
      <c r="AE38" s="2"/>
      <c r="AF38" s="2"/>
      <c r="AG38" s="2">
        <v>23.2</v>
      </c>
      <c r="AH38" s="2">
        <v>15.5</v>
      </c>
      <c r="AI38" s="2">
        <v>11.7</v>
      </c>
      <c r="AS38" s="1">
        <v>30</v>
      </c>
      <c r="AT38" s="1">
        <v>25</v>
      </c>
      <c r="AU38" s="1">
        <v>20</v>
      </c>
      <c r="AW38" s="1">
        <v>30</v>
      </c>
      <c r="AX38" s="1">
        <v>25</v>
      </c>
      <c r="AY38" s="1">
        <v>20</v>
      </c>
    </row>
    <row r="39" spans="1:53" ht="24.75" customHeight="1" x14ac:dyDescent="0.25">
      <c r="A39" t="s">
        <v>64</v>
      </c>
      <c r="E39">
        <v>0.89580000000000004</v>
      </c>
      <c r="F39">
        <v>0.87160000000000004</v>
      </c>
      <c r="G39" s="2">
        <v>0.84960000000000002</v>
      </c>
      <c r="H39" s="2">
        <v>0.83030000000000004</v>
      </c>
      <c r="K39" s="2">
        <v>0.89580000000000004</v>
      </c>
      <c r="L39" s="2">
        <v>0.87160000000000004</v>
      </c>
      <c r="M39" s="2">
        <v>0.84960000000000002</v>
      </c>
      <c r="N39" s="2">
        <v>0.83030000000000004</v>
      </c>
      <c r="P39" s="2"/>
      <c r="Q39" s="2">
        <v>0.89580000000000004</v>
      </c>
      <c r="R39" s="2">
        <v>0.87160000000000004</v>
      </c>
      <c r="S39" s="2">
        <v>0.84960000000000002</v>
      </c>
      <c r="T39" s="2"/>
      <c r="U39" s="2"/>
      <c r="V39" s="2">
        <v>0.89580000000000004</v>
      </c>
      <c r="W39" s="2">
        <v>0.87160000000000004</v>
      </c>
      <c r="X39" s="2">
        <v>0.84960000000000002</v>
      </c>
      <c r="Z39" s="2"/>
      <c r="AA39" s="2">
        <v>0.89580000000000004</v>
      </c>
      <c r="AB39" s="2">
        <v>0.87160000000000004</v>
      </c>
      <c r="AC39" s="2">
        <v>0.84960000000000002</v>
      </c>
      <c r="AE39" s="2"/>
      <c r="AF39" s="2"/>
      <c r="AG39" s="2">
        <v>0.89580000000000004</v>
      </c>
      <c r="AH39" s="2">
        <v>0.87160000000000004</v>
      </c>
      <c r="AI39" s="2">
        <v>0.84960000000000002</v>
      </c>
      <c r="AS39" t="s">
        <v>85</v>
      </c>
      <c r="AW39" s="2" t="s">
        <v>85</v>
      </c>
      <c r="AX39" s="2"/>
      <c r="AY39" s="2"/>
    </row>
    <row r="40" spans="1:53" ht="24.75" customHeight="1" x14ac:dyDescent="0.25">
      <c r="D40" t="s">
        <v>61</v>
      </c>
      <c r="E40" s="1">
        <v>20</v>
      </c>
      <c r="F40" s="1">
        <v>15</v>
      </c>
      <c r="G40" s="1">
        <v>10</v>
      </c>
      <c r="H40" s="1">
        <v>5</v>
      </c>
      <c r="K40" s="1">
        <v>20</v>
      </c>
      <c r="L40" s="1">
        <v>15</v>
      </c>
      <c r="M40" s="1">
        <v>10</v>
      </c>
      <c r="N40" s="1">
        <v>5</v>
      </c>
      <c r="P40" s="2" t="s">
        <v>61</v>
      </c>
      <c r="Q40" s="1">
        <v>15</v>
      </c>
      <c r="R40" s="1">
        <v>10</v>
      </c>
      <c r="S40" s="1">
        <v>5</v>
      </c>
      <c r="U40" s="2"/>
      <c r="V40" s="1">
        <v>15</v>
      </c>
      <c r="W40" s="1">
        <v>10</v>
      </c>
      <c r="X40" s="1">
        <v>5</v>
      </c>
      <c r="AA40" s="1">
        <v>10</v>
      </c>
      <c r="AB40" s="1">
        <v>10</v>
      </c>
      <c r="AC40" s="1">
        <v>10</v>
      </c>
      <c r="AG40" s="1">
        <v>10</v>
      </c>
      <c r="AH40" s="1">
        <v>10</v>
      </c>
      <c r="AI40" s="1">
        <v>10</v>
      </c>
      <c r="AN40" t="s">
        <v>56</v>
      </c>
      <c r="AO40" t="s">
        <v>54</v>
      </c>
      <c r="AP40" t="s">
        <v>49</v>
      </c>
      <c r="AQ40" t="s">
        <v>55</v>
      </c>
      <c r="AS40" s="1">
        <v>10</v>
      </c>
      <c r="AT40" s="1">
        <v>10</v>
      </c>
      <c r="AU40" s="1">
        <v>10</v>
      </c>
      <c r="AW40" s="1">
        <v>10</v>
      </c>
      <c r="AX40" s="1">
        <v>10</v>
      </c>
      <c r="AY40" s="1">
        <v>10</v>
      </c>
    </row>
    <row r="41" spans="1:53" ht="24.75" customHeight="1" x14ac:dyDescent="0.25">
      <c r="A41" s="2" t="s">
        <v>47</v>
      </c>
      <c r="E41" s="2">
        <v>10.4</v>
      </c>
      <c r="F41" s="2">
        <v>7.4</v>
      </c>
      <c r="G41">
        <v>5.4</v>
      </c>
      <c r="H41">
        <v>3.8</v>
      </c>
      <c r="K41" s="2">
        <v>10.4</v>
      </c>
      <c r="L41" s="2">
        <v>7.4</v>
      </c>
      <c r="M41">
        <v>6</v>
      </c>
      <c r="N41">
        <v>4.3</v>
      </c>
      <c r="P41" s="2"/>
      <c r="Q41" s="2">
        <v>7.4</v>
      </c>
      <c r="R41" s="2">
        <v>5.4</v>
      </c>
      <c r="S41" s="2">
        <v>3.8</v>
      </c>
      <c r="U41" s="2"/>
      <c r="V41" s="2">
        <v>7.4</v>
      </c>
      <c r="W41" s="2">
        <v>6</v>
      </c>
      <c r="X41" s="2">
        <v>4.3</v>
      </c>
      <c r="AA41" s="2">
        <v>5.4</v>
      </c>
      <c r="AB41" s="2">
        <v>5.4</v>
      </c>
      <c r="AC41" s="2">
        <v>5.4</v>
      </c>
      <c r="AG41" s="2">
        <v>5.4</v>
      </c>
      <c r="AH41" s="2">
        <v>5.4</v>
      </c>
      <c r="AI41" s="2">
        <v>5.4</v>
      </c>
      <c r="AN41">
        <v>0.2</v>
      </c>
      <c r="AO41">
        <f>3.14*AN41^2/4</f>
        <v>3.1400000000000004E-2</v>
      </c>
      <c r="AP41">
        <v>3</v>
      </c>
      <c r="AQ41">
        <f>AP41*AO41*3600</f>
        <v>339.12</v>
      </c>
      <c r="AS41" s="14">
        <f>AQ41/$AG$39</f>
        <v>378.56664434025453</v>
      </c>
      <c r="AT41">
        <f>AQ41/$AH$39</f>
        <v>389.0775585130794</v>
      </c>
      <c r="AU41">
        <f>AQ41/$AI$39</f>
        <v>399.15254237288133</v>
      </c>
      <c r="AW41" s="11">
        <f>AS41*$AG$43/1000</f>
        <v>6.738486269256529</v>
      </c>
      <c r="AX41" s="11">
        <f>AT41*AH43/1000</f>
        <v>3.9296833409821019</v>
      </c>
      <c r="AY41" s="11">
        <f>AU41*AI43/1000</f>
        <v>2.5146610169491517</v>
      </c>
    </row>
    <row r="42" spans="1:53" ht="24.75" customHeight="1" x14ac:dyDescent="0.25">
      <c r="A42" s="2" t="s">
        <v>64</v>
      </c>
      <c r="E42">
        <v>0.84960000000000002</v>
      </c>
      <c r="F42">
        <v>0.83030000000000004</v>
      </c>
      <c r="G42" t="s">
        <v>65</v>
      </c>
      <c r="H42">
        <v>0.79469999999999996</v>
      </c>
      <c r="K42" s="2">
        <v>0.84960000000000002</v>
      </c>
      <c r="L42" s="2">
        <v>0.83030000000000004</v>
      </c>
      <c r="M42" s="2" t="s">
        <v>65</v>
      </c>
      <c r="N42" s="2">
        <v>0.79469999999999996</v>
      </c>
      <c r="P42" s="2"/>
      <c r="Q42" s="2">
        <v>0.83030000000000004</v>
      </c>
      <c r="R42" s="2" t="s">
        <v>65</v>
      </c>
      <c r="S42" s="2">
        <v>0.79469999999999996</v>
      </c>
      <c r="U42" s="2"/>
      <c r="V42" s="2">
        <v>0.83030000000000004</v>
      </c>
      <c r="W42" s="2">
        <v>0.81159999999999999</v>
      </c>
      <c r="X42" s="2">
        <v>0.79469999999999996</v>
      </c>
      <c r="AA42" s="2">
        <v>0.81159999999999999</v>
      </c>
      <c r="AB42" s="2">
        <v>0.81169999999999998</v>
      </c>
      <c r="AC42" s="2">
        <v>0.81169999999999998</v>
      </c>
      <c r="AG42" s="2">
        <v>0.81159999999999999</v>
      </c>
      <c r="AH42" s="2">
        <v>0.81169999999999998</v>
      </c>
      <c r="AI42" s="2">
        <v>0.81169999999999998</v>
      </c>
      <c r="AP42">
        <v>6</v>
      </c>
      <c r="AQ42" s="2">
        <f>AP42*AO41*3600</f>
        <v>678.24</v>
      </c>
      <c r="AS42" s="14">
        <f>AQ42/AG39</f>
        <v>757.13328868050905</v>
      </c>
      <c r="AT42" s="2">
        <f>AQ42/$AH$39</f>
        <v>778.15511702615879</v>
      </c>
      <c r="AU42" s="2">
        <f>AQ42/$AI$39</f>
        <v>798.30508474576266</v>
      </c>
      <c r="AW42" s="11">
        <f>AS42*$AG$43/1000</f>
        <v>13.476972538513058</v>
      </c>
      <c r="AX42" s="11">
        <f>AT42*AH43/1000</f>
        <v>7.8593666819642038</v>
      </c>
      <c r="AY42" s="11">
        <f>AU42*AI43/1000</f>
        <v>5.0293220338983033</v>
      </c>
    </row>
    <row r="43" spans="1:53" ht="24.75" customHeight="1" x14ac:dyDescent="0.25">
      <c r="A43" t="s">
        <v>66</v>
      </c>
      <c r="E43" s="12">
        <f>E38-E41</f>
        <v>10.6</v>
      </c>
      <c r="F43" s="12">
        <f t="shared" ref="F43:N43" si="0">F38-F41</f>
        <v>6.6</v>
      </c>
      <c r="G43" s="12">
        <f t="shared" si="0"/>
        <v>5</v>
      </c>
      <c r="H43" s="12">
        <f t="shared" si="0"/>
        <v>3.6000000000000005</v>
      </c>
      <c r="I43" s="12"/>
      <c r="J43" s="12"/>
      <c r="K43" s="12">
        <f t="shared" si="0"/>
        <v>12.799999999999999</v>
      </c>
      <c r="L43" s="12">
        <f t="shared" si="0"/>
        <v>8.1</v>
      </c>
      <c r="M43" s="12">
        <f t="shared" si="0"/>
        <v>5.6999999999999993</v>
      </c>
      <c r="N43" s="12">
        <f t="shared" si="0"/>
        <v>4.3</v>
      </c>
      <c r="P43" s="2"/>
      <c r="Q43">
        <f>AA38-Q41</f>
        <v>13.6</v>
      </c>
      <c r="R43" s="2">
        <f>AB38-R41</f>
        <v>8.6</v>
      </c>
      <c r="S43" s="2">
        <f>AC38-S41</f>
        <v>6.6000000000000005</v>
      </c>
      <c r="V43" s="2">
        <f>AG38-V41</f>
        <v>15.799999999999999</v>
      </c>
      <c r="W43" s="2">
        <f>AH38-W41</f>
        <v>9.5</v>
      </c>
      <c r="X43" s="2">
        <f>AI38-X41</f>
        <v>7.3999999999999995</v>
      </c>
      <c r="AA43">
        <f>AA38-AA41</f>
        <v>15.6</v>
      </c>
      <c r="AB43" s="2">
        <f t="shared" ref="AB43:AH43" si="1">AB38-AB41</f>
        <v>8.6</v>
      </c>
      <c r="AC43" s="2">
        <f t="shared" ref="AC43" si="2">AC38-AC41</f>
        <v>5</v>
      </c>
      <c r="AG43" s="2">
        <f t="shared" si="1"/>
        <v>17.799999999999997</v>
      </c>
      <c r="AH43" s="2">
        <f t="shared" si="1"/>
        <v>10.1</v>
      </c>
      <c r="AI43" s="2">
        <f>AI38-AI41</f>
        <v>6.2999999999999989</v>
      </c>
      <c r="AN43">
        <v>0.25</v>
      </c>
      <c r="AO43" s="2">
        <f>3.14*AN43^2/4</f>
        <v>4.9062500000000002E-2</v>
      </c>
      <c r="AP43" s="2">
        <v>3</v>
      </c>
      <c r="AQ43" s="2">
        <f>AP43*AO43*3600</f>
        <v>529.875</v>
      </c>
      <c r="AS43" s="14">
        <f>AQ43/AG39</f>
        <v>591.51038178164765</v>
      </c>
      <c r="AT43" s="2">
        <f>AQ43/$AH$39</f>
        <v>607.93368517668648</v>
      </c>
      <c r="AU43" s="2">
        <f>AQ43/$AI$39</f>
        <v>623.67584745762713</v>
      </c>
      <c r="AW43" s="11">
        <f>AS43*$AG$43/1000</f>
        <v>10.528884795713326</v>
      </c>
      <c r="AX43" s="11">
        <f>AT43*AH43/1000</f>
        <v>6.1401302202845338</v>
      </c>
      <c r="AY43" s="11">
        <f>AU43*$AI$43/1000</f>
        <v>3.9291578389830502</v>
      </c>
    </row>
    <row r="44" spans="1:53" ht="24.75" customHeight="1" x14ac:dyDescent="0.25">
      <c r="AP44">
        <v>6</v>
      </c>
      <c r="AQ44" s="2">
        <f>AP44*AO43*3600</f>
        <v>1059.75</v>
      </c>
      <c r="AS44" s="14">
        <f>AQ44/AG39</f>
        <v>1183.0207635632953</v>
      </c>
      <c r="AT44" s="2">
        <f>AQ44/$AH$39</f>
        <v>1215.867370353373</v>
      </c>
      <c r="AU44" s="2">
        <f>AQ44/$AI$39</f>
        <v>1247.3516949152543</v>
      </c>
      <c r="AW44" s="11">
        <f>AS44*$AG$43/1000</f>
        <v>21.057769591426652</v>
      </c>
      <c r="AX44" s="11">
        <f>AT44*AH43/1000</f>
        <v>12.280260440569068</v>
      </c>
      <c r="AY44" s="11">
        <f>AU44*$AI$43/1000</f>
        <v>7.8583156779661003</v>
      </c>
    </row>
    <row r="45" spans="1:53" ht="24.75" customHeight="1" x14ac:dyDescent="0.25">
      <c r="AW45" s="11">
        <f>4*AW44</f>
        <v>84.231078365706608</v>
      </c>
      <c r="AX45" s="11">
        <f t="shared" ref="AX45:AY45" si="3">4*AX44</f>
        <v>49.121041762276271</v>
      </c>
      <c r="AY45" s="11">
        <f t="shared" si="3"/>
        <v>31.433262711864401</v>
      </c>
      <c r="AZ45" s="11">
        <f>SUM(AW45:AY45)</f>
        <v>164.78538283984727</v>
      </c>
    </row>
    <row r="46" spans="1:53" ht="24.75" customHeight="1" x14ac:dyDescent="0.25">
      <c r="AQ46" t="s">
        <v>91</v>
      </c>
      <c r="AZ46">
        <f>3*AZ45</f>
        <v>494.35614851954182</v>
      </c>
      <c r="BA46">
        <f>4*AZ45</f>
        <v>659.14153135938909</v>
      </c>
    </row>
    <row r="47" spans="1:53" ht="24.75" customHeight="1" x14ac:dyDescent="0.25">
      <c r="AY47" t="s">
        <v>92</v>
      </c>
      <c r="AZ47">
        <f>AZ46*31</f>
        <v>15325.040604105796</v>
      </c>
      <c r="BA47" s="2">
        <f>BA46*31</f>
        <v>20433.387472141061</v>
      </c>
    </row>
    <row r="83" spans="22:24" ht="24.75" customHeight="1" x14ac:dyDescent="0.25">
      <c r="V83" t="s">
        <v>45</v>
      </c>
      <c r="X83" t="s">
        <v>68</v>
      </c>
    </row>
    <row r="84" spans="22:24" ht="24.75" customHeight="1" x14ac:dyDescent="0.25">
      <c r="V84" t="s">
        <v>46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35"/>
  <sheetViews>
    <sheetView tabSelected="1" workbookViewId="0">
      <selection sqref="A1:AJ36"/>
    </sheetView>
  </sheetViews>
  <sheetFormatPr baseColWidth="10" defaultRowHeight="15" x14ac:dyDescent="0.25"/>
  <cols>
    <col min="1" max="13" width="4.7109375"/>
    <col min="14" max="14" width="5" customWidth="1"/>
    <col min="15" max="15" width="5.28515625" customWidth="1"/>
    <col min="16" max="20" width="4.7109375"/>
    <col min="21" max="21" width="6" bestFit="1" customWidth="1"/>
    <col min="22" max="22" width="5.85546875" customWidth="1"/>
    <col min="23" max="23" width="5.140625" customWidth="1"/>
    <col min="24" max="24" width="5.42578125" customWidth="1"/>
    <col min="25" max="25" width="4.7109375"/>
    <col min="26" max="26" width="5.42578125" customWidth="1"/>
    <col min="27" max="29" width="4.7109375"/>
    <col min="30" max="30" width="6" bestFit="1" customWidth="1"/>
    <col min="31" max="36" width="4.7109375"/>
    <col min="37" max="37" width="6.7109375" customWidth="1"/>
  </cols>
  <sheetData>
    <row r="1" spans="1:39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 t="s">
        <v>19</v>
      </c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9" x14ac:dyDescent="0.25">
      <c r="A2" s="2"/>
      <c r="B2" s="1" t="s">
        <v>161</v>
      </c>
      <c r="C2" s="2"/>
      <c r="D2" s="2"/>
      <c r="E2" s="2"/>
      <c r="F2" s="2" t="s">
        <v>110</v>
      </c>
      <c r="G2" s="2"/>
      <c r="H2" s="2"/>
      <c r="I2" s="2"/>
      <c r="J2" s="2"/>
      <c r="K2" s="2"/>
      <c r="L2" s="2"/>
      <c r="M2" s="2" t="s">
        <v>110</v>
      </c>
      <c r="N2" s="2"/>
      <c r="O2" s="2"/>
      <c r="P2" s="1" t="s">
        <v>156</v>
      </c>
      <c r="Q2" s="2"/>
      <c r="R2" s="2"/>
      <c r="S2" s="2"/>
      <c r="T2" s="2" t="s">
        <v>125</v>
      </c>
      <c r="U2" s="2"/>
      <c r="W2" s="2"/>
      <c r="X2" s="2"/>
      <c r="Y2" s="2"/>
      <c r="Z2" s="2"/>
      <c r="AA2" s="2" t="s">
        <v>126</v>
      </c>
      <c r="AB2" s="2"/>
      <c r="AC2" s="2" t="s">
        <v>20</v>
      </c>
      <c r="AD2" s="2"/>
      <c r="AE2" s="2"/>
      <c r="AF2" s="2"/>
      <c r="AG2" s="2"/>
      <c r="AH2" s="2"/>
      <c r="AI2" s="2"/>
      <c r="AJ2" s="2"/>
      <c r="AK2" s="2"/>
    </row>
    <row r="3" spans="1:39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W3" s="2"/>
      <c r="X3" s="2"/>
      <c r="Y3" s="2"/>
      <c r="Z3" s="2"/>
      <c r="AB3" s="2"/>
      <c r="AC3" s="2"/>
      <c r="AD3" s="2"/>
      <c r="AE3" s="2"/>
      <c r="AF3" s="2"/>
      <c r="AG3" s="2"/>
      <c r="AH3" s="2"/>
      <c r="AK3" s="2"/>
    </row>
    <row r="4" spans="1:39" x14ac:dyDescent="0.25">
      <c r="A4" s="2"/>
      <c r="B4" s="2" t="s">
        <v>127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S4" s="2" t="s">
        <v>0</v>
      </c>
      <c r="AA4" t="s">
        <v>110</v>
      </c>
      <c r="AD4" s="2"/>
      <c r="AE4" s="2"/>
      <c r="AF4" s="2"/>
      <c r="AG4" s="2"/>
      <c r="AH4" s="2"/>
      <c r="AK4" s="2"/>
    </row>
    <row r="5" spans="1:39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 t="s">
        <v>127</v>
      </c>
      <c r="P5" s="2"/>
      <c r="AC5" s="2" t="s">
        <v>13</v>
      </c>
      <c r="AD5" s="2"/>
      <c r="AE5" s="2"/>
      <c r="AF5" s="2"/>
      <c r="AG5" s="2"/>
      <c r="AH5" s="2"/>
      <c r="AK5" s="2"/>
    </row>
    <row r="6" spans="1:39" x14ac:dyDescent="0.25">
      <c r="A6" s="2"/>
      <c r="B6" s="2"/>
      <c r="C6" s="2"/>
      <c r="D6" s="2" t="s">
        <v>44</v>
      </c>
      <c r="E6" s="2"/>
      <c r="F6" s="2" t="s">
        <v>43</v>
      </c>
      <c r="G6" s="2"/>
      <c r="I6" s="2"/>
      <c r="J6" s="2"/>
      <c r="K6" s="2"/>
      <c r="L6" s="2" t="s">
        <v>115</v>
      </c>
      <c r="M6" s="2"/>
      <c r="N6" s="2"/>
      <c r="O6" s="2"/>
      <c r="P6" s="2"/>
      <c r="Q6" s="2"/>
      <c r="R6" s="2"/>
      <c r="S6" s="2"/>
      <c r="T6" s="2" t="s">
        <v>14</v>
      </c>
      <c r="U6" s="2"/>
      <c r="V6" s="2"/>
      <c r="W6" s="2"/>
      <c r="X6" s="2"/>
      <c r="Y6" s="2"/>
      <c r="Z6" s="2"/>
      <c r="AA6" s="2" t="s">
        <v>127</v>
      </c>
      <c r="AB6" s="2"/>
      <c r="AC6" s="2" t="s">
        <v>15</v>
      </c>
      <c r="AD6" s="2"/>
      <c r="AE6" s="2"/>
      <c r="AF6" s="2"/>
      <c r="AG6" s="2">
        <v>1</v>
      </c>
      <c r="AH6" s="2" t="s">
        <v>164</v>
      </c>
      <c r="AK6" s="2"/>
    </row>
    <row r="7" spans="1:39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R7" s="2"/>
      <c r="T7" s="2"/>
      <c r="V7" s="2"/>
      <c r="W7" s="2"/>
      <c r="X7" s="2" t="s">
        <v>110</v>
      </c>
      <c r="Y7" s="2"/>
      <c r="Z7" s="2"/>
      <c r="AB7" s="2"/>
      <c r="AC7" s="2" t="s">
        <v>16</v>
      </c>
      <c r="AD7" s="2"/>
      <c r="AE7" s="2"/>
      <c r="AF7" s="2"/>
      <c r="AG7" s="2">
        <v>100</v>
      </c>
      <c r="AH7" s="2" t="s">
        <v>163</v>
      </c>
      <c r="AK7" s="2"/>
    </row>
    <row r="8" spans="1:39" x14ac:dyDescent="0.25">
      <c r="A8" s="2"/>
      <c r="B8" s="2"/>
      <c r="C8" s="2"/>
      <c r="D8" s="2"/>
      <c r="E8" s="2"/>
      <c r="F8" s="2"/>
      <c r="G8" s="2"/>
      <c r="H8" s="2" t="s">
        <v>129</v>
      </c>
      <c r="I8" s="2" t="s">
        <v>110</v>
      </c>
      <c r="J8" s="2"/>
      <c r="K8" s="2"/>
      <c r="L8" s="2"/>
      <c r="M8" s="2"/>
      <c r="N8" s="2"/>
      <c r="O8" s="2"/>
      <c r="Q8" s="2"/>
      <c r="R8" s="2"/>
      <c r="S8" s="2"/>
      <c r="T8" s="2"/>
      <c r="U8" s="2"/>
      <c r="V8" s="2" t="s">
        <v>1</v>
      </c>
      <c r="W8" s="2"/>
      <c r="Y8" s="2"/>
      <c r="Z8" s="2"/>
      <c r="AA8" s="2" t="s">
        <v>111</v>
      </c>
      <c r="AB8" s="2"/>
      <c r="AC8" s="2" t="s">
        <v>17</v>
      </c>
      <c r="AD8" s="2"/>
      <c r="AE8" s="2"/>
      <c r="AF8" s="2"/>
      <c r="AG8" s="2">
        <v>25</v>
      </c>
      <c r="AH8" s="2" t="s">
        <v>163</v>
      </c>
      <c r="AK8" s="2"/>
    </row>
    <row r="9" spans="1:39" x14ac:dyDescent="0.25">
      <c r="A9" s="2"/>
      <c r="B9" s="2"/>
      <c r="C9" s="2"/>
      <c r="D9" s="2"/>
      <c r="E9" s="2" t="s">
        <v>42</v>
      </c>
      <c r="F9" s="2"/>
      <c r="G9" s="2"/>
      <c r="H9" s="2" t="s">
        <v>135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X9" s="2"/>
      <c r="Z9" s="2"/>
      <c r="AB9" s="2"/>
      <c r="AC9" t="s">
        <v>162</v>
      </c>
      <c r="AE9" s="2"/>
      <c r="AF9" s="2"/>
      <c r="AG9" s="2"/>
      <c r="AH9" s="2"/>
      <c r="AI9" s="2"/>
      <c r="AK9" s="2"/>
    </row>
    <row r="10" spans="1:39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>
        <v>1</v>
      </c>
      <c r="N10" s="2"/>
      <c r="O10" s="2"/>
      <c r="P10" s="2"/>
      <c r="Q10" s="2"/>
      <c r="R10" s="2"/>
      <c r="S10" s="2"/>
      <c r="T10" s="2"/>
      <c r="U10" s="2"/>
      <c r="V10" s="2"/>
      <c r="W10" s="2" t="s">
        <v>2</v>
      </c>
      <c r="X10" s="2"/>
      <c r="Y10" s="2" t="s">
        <v>3</v>
      </c>
      <c r="Z10" s="2"/>
      <c r="AA10" s="2" t="s">
        <v>112</v>
      </c>
      <c r="AC10" t="s">
        <v>165</v>
      </c>
      <c r="AE10" s="2"/>
      <c r="AF10" s="2"/>
      <c r="AH10" s="2"/>
      <c r="AI10" s="2"/>
      <c r="AJ10" s="2"/>
      <c r="AK10" s="2"/>
    </row>
    <row r="11" spans="1:39" x14ac:dyDescent="0.25">
      <c r="A11" s="2"/>
      <c r="B11" s="2"/>
      <c r="C11" s="2"/>
      <c r="D11" s="2"/>
      <c r="E11" s="2"/>
      <c r="F11" s="2"/>
      <c r="G11" s="2"/>
      <c r="H11" t="s">
        <v>133</v>
      </c>
      <c r="I11" s="2"/>
      <c r="J11" s="2"/>
      <c r="K11" s="2"/>
      <c r="L11" s="2"/>
      <c r="M11" s="2" t="s">
        <v>134</v>
      </c>
      <c r="O11" s="2"/>
      <c r="P11" s="2"/>
      <c r="Q11" s="2"/>
      <c r="R11" s="2"/>
      <c r="S11" s="2"/>
      <c r="T11" s="2"/>
      <c r="U11" s="2"/>
      <c r="V11" s="2"/>
      <c r="W11" s="2"/>
      <c r="Y11" s="2"/>
      <c r="Z11" s="2"/>
      <c r="AE11" s="2"/>
      <c r="AF11" s="2"/>
      <c r="AG11" s="2"/>
      <c r="AH11" s="2"/>
      <c r="AI11" s="2"/>
      <c r="AJ11" s="2"/>
      <c r="AK11" s="2"/>
    </row>
    <row r="12" spans="1:39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 t="s">
        <v>111</v>
      </c>
      <c r="Q12" s="2"/>
      <c r="T12" s="2"/>
      <c r="U12" s="2"/>
      <c r="V12" s="2"/>
      <c r="W12" s="2"/>
      <c r="X12" t="s">
        <v>128</v>
      </c>
      <c r="Y12" s="2" t="s">
        <v>4</v>
      </c>
      <c r="AA12" s="2" t="s">
        <v>113</v>
      </c>
      <c r="AC12" s="2" t="s">
        <v>37</v>
      </c>
      <c r="AD12" s="2"/>
      <c r="AE12" s="2"/>
      <c r="AF12" s="2"/>
      <c r="AG12" s="2"/>
    </row>
    <row r="13" spans="1:39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 t="s">
        <v>5</v>
      </c>
      <c r="U13" s="2"/>
      <c r="V13" s="2"/>
      <c r="W13" s="2"/>
      <c r="X13" s="2"/>
      <c r="Y13" s="2"/>
      <c r="Z13" s="2" t="s">
        <v>114</v>
      </c>
      <c r="AA13" s="2"/>
      <c r="AB13" s="2"/>
      <c r="AC13" s="2"/>
      <c r="AD13" s="2"/>
      <c r="AE13" s="2"/>
      <c r="AF13" s="2"/>
      <c r="AG13" s="2" t="s">
        <v>24</v>
      </c>
    </row>
    <row r="14" spans="1:39" x14ac:dyDescent="0.25">
      <c r="A14" s="2"/>
      <c r="B14" s="2"/>
      <c r="C14" s="2"/>
      <c r="D14" s="2"/>
      <c r="E14" s="2"/>
      <c r="F14" s="2"/>
      <c r="G14" s="2"/>
      <c r="H14" s="2"/>
      <c r="I14" s="2"/>
      <c r="K14" s="2"/>
      <c r="L14" s="2"/>
      <c r="N14" s="2"/>
      <c r="O14" s="2"/>
      <c r="P14" s="2"/>
      <c r="Q14" s="2"/>
      <c r="R14" s="2"/>
      <c r="S14" s="2"/>
      <c r="T14" s="2"/>
      <c r="AB14" s="2" t="s">
        <v>6</v>
      </c>
      <c r="AD14" s="2" t="s">
        <v>8</v>
      </c>
      <c r="AE14" s="2"/>
      <c r="AF14" s="2" t="s">
        <v>116</v>
      </c>
      <c r="AI14" s="1">
        <v>7</v>
      </c>
    </row>
    <row r="15" spans="1:39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 t="s">
        <v>137</v>
      </c>
      <c r="R15" s="2"/>
      <c r="S15" s="2" t="s">
        <v>74</v>
      </c>
      <c r="T15" s="2"/>
      <c r="AD15" s="2" t="s">
        <v>9</v>
      </c>
      <c r="AE15" s="2"/>
      <c r="AF15" s="2" t="s">
        <v>42</v>
      </c>
      <c r="AI15" s="1">
        <v>28</v>
      </c>
      <c r="AJ15" s="2"/>
      <c r="AK15" s="2"/>
      <c r="AM15" s="2"/>
    </row>
    <row r="16" spans="1:39" x14ac:dyDescent="0.25">
      <c r="A16" s="2"/>
      <c r="B16" s="2"/>
      <c r="C16" s="2"/>
      <c r="D16" s="2"/>
      <c r="E16" s="2"/>
      <c r="G16" s="2" t="s">
        <v>136</v>
      </c>
      <c r="H16" s="2"/>
      <c r="I16" s="2"/>
      <c r="J16" s="2"/>
      <c r="K16" s="2" t="s">
        <v>113</v>
      </c>
      <c r="L16" s="2"/>
      <c r="M16" s="2" t="s">
        <v>112</v>
      </c>
      <c r="N16" s="2"/>
      <c r="O16" s="2"/>
      <c r="P16" s="2"/>
      <c r="Q16" s="2" t="s">
        <v>136</v>
      </c>
      <c r="R16" s="2"/>
      <c r="S16" s="2" t="s">
        <v>142</v>
      </c>
      <c r="T16" s="2"/>
      <c r="W16" s="2"/>
      <c r="X16" s="2"/>
      <c r="Y16" s="2"/>
      <c r="Z16" s="2"/>
      <c r="AB16" s="2"/>
      <c r="AC16" s="2"/>
    </row>
    <row r="17" spans="1:43" x14ac:dyDescent="0.25">
      <c r="A17" s="2"/>
      <c r="B17" s="2"/>
      <c r="C17" s="2"/>
      <c r="D17" s="2" t="s">
        <v>137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W17" s="2"/>
      <c r="X17" s="2"/>
      <c r="Y17" s="2"/>
      <c r="Z17" s="2"/>
      <c r="AA17" s="2"/>
      <c r="AB17" s="2"/>
      <c r="AC17" s="2"/>
      <c r="AD17" s="2" t="s">
        <v>10</v>
      </c>
      <c r="AE17" s="2"/>
      <c r="AF17" s="2" t="s">
        <v>117</v>
      </c>
      <c r="AI17" s="2">
        <v>27</v>
      </c>
    </row>
    <row r="18" spans="1:43" x14ac:dyDescent="0.25">
      <c r="R18" s="1" t="s">
        <v>159</v>
      </c>
      <c r="W18" s="2"/>
      <c r="X18" s="2"/>
      <c r="Y18" s="2"/>
      <c r="Z18" s="2"/>
      <c r="AB18" s="2" t="s">
        <v>7</v>
      </c>
    </row>
    <row r="19" spans="1:43" x14ac:dyDescent="0.25">
      <c r="W19" s="2"/>
      <c r="X19" s="2"/>
      <c r="Y19" s="2"/>
      <c r="Z19" s="2"/>
      <c r="AD19" s="2" t="s">
        <v>131</v>
      </c>
      <c r="AG19" s="2" t="s">
        <v>118</v>
      </c>
      <c r="AI19" s="1">
        <v>7</v>
      </c>
    </row>
    <row r="20" spans="1:43" x14ac:dyDescent="0.25">
      <c r="E20" t="s">
        <v>138</v>
      </c>
      <c r="G20" t="s">
        <v>140</v>
      </c>
      <c r="Q20" t="s">
        <v>150</v>
      </c>
      <c r="R20" t="s">
        <v>151</v>
      </c>
      <c r="T20" t="s">
        <v>152</v>
      </c>
      <c r="U20" t="s">
        <v>153</v>
      </c>
      <c r="V20" t="s">
        <v>150</v>
      </c>
      <c r="Y20" s="2"/>
      <c r="Z20" s="2"/>
      <c r="AB20" s="2" t="s">
        <v>38</v>
      </c>
      <c r="AC20" s="2"/>
      <c r="AD20" s="2" t="s">
        <v>130</v>
      </c>
      <c r="AG20" t="s">
        <v>129</v>
      </c>
      <c r="AI20" s="2">
        <v>3</v>
      </c>
    </row>
    <row r="21" spans="1:43" x14ac:dyDescent="0.25">
      <c r="Q21" t="s">
        <v>148</v>
      </c>
      <c r="S21" t="s">
        <v>54</v>
      </c>
      <c r="V21" t="s">
        <v>143</v>
      </c>
      <c r="W21" s="2"/>
      <c r="X21" s="2"/>
      <c r="Y21" s="2"/>
      <c r="Z21" s="2"/>
      <c r="AC21" s="2"/>
      <c r="AF21" s="2"/>
    </row>
    <row r="22" spans="1:43" x14ac:dyDescent="0.25">
      <c r="W22" s="2"/>
      <c r="X22" s="2"/>
      <c r="Y22" s="2"/>
      <c r="Z22" s="2"/>
      <c r="AB22" s="2"/>
      <c r="AC22" s="2"/>
      <c r="AD22" s="2"/>
      <c r="AF22" s="2"/>
      <c r="AG22" s="2"/>
    </row>
    <row r="23" spans="1:43" x14ac:dyDescent="0.25">
      <c r="F23" t="s">
        <v>139</v>
      </c>
      <c r="K23" t="s">
        <v>141</v>
      </c>
      <c r="O23" t="s">
        <v>125</v>
      </c>
      <c r="Q23">
        <v>500</v>
      </c>
      <c r="S23">
        <v>144</v>
      </c>
      <c r="V23">
        <f>Q23*S23</f>
        <v>72000</v>
      </c>
      <c r="W23" s="2"/>
      <c r="X23" s="2"/>
      <c r="Y23" s="2"/>
      <c r="Z23" s="2"/>
      <c r="AB23" s="2" t="s">
        <v>21</v>
      </c>
      <c r="AC23" s="2"/>
      <c r="AD23" s="2"/>
      <c r="AE23" s="2"/>
      <c r="AF23" s="2"/>
      <c r="AG23" s="2" t="s">
        <v>119</v>
      </c>
      <c r="AI23" s="1">
        <v>6</v>
      </c>
    </row>
    <row r="24" spans="1:43" x14ac:dyDescent="0.25">
      <c r="O24" t="s">
        <v>149</v>
      </c>
      <c r="R24">
        <v>3</v>
      </c>
      <c r="T24">
        <v>365</v>
      </c>
      <c r="U24">
        <v>46</v>
      </c>
      <c r="V24">
        <f>R24*T24*U24</f>
        <v>50370</v>
      </c>
      <c r="W24" s="2"/>
      <c r="X24" s="2"/>
      <c r="Y24" s="2"/>
      <c r="Z24" s="2"/>
      <c r="AB24" s="2" t="s">
        <v>22</v>
      </c>
      <c r="AC24" s="2"/>
      <c r="AD24" s="2"/>
      <c r="AE24" s="2"/>
      <c r="AF24" s="2"/>
      <c r="AG24" s="2" t="s">
        <v>120</v>
      </c>
      <c r="AI24" s="1">
        <v>12</v>
      </c>
    </row>
    <row r="25" spans="1:43" x14ac:dyDescent="0.25">
      <c r="R25">
        <v>4</v>
      </c>
      <c r="T25" s="2">
        <v>365</v>
      </c>
      <c r="U25" s="2">
        <v>46</v>
      </c>
      <c r="V25" s="2">
        <f>R25*T25*U25</f>
        <v>67160</v>
      </c>
      <c r="W25" s="2"/>
      <c r="X25" s="2"/>
      <c r="Y25" s="2"/>
      <c r="Z25" s="2"/>
      <c r="AB25" s="2" t="s">
        <v>26</v>
      </c>
      <c r="AC25" s="2"/>
      <c r="AD25" s="2"/>
      <c r="AE25" s="2"/>
      <c r="AF25" s="2"/>
      <c r="AG25" s="2" t="s">
        <v>121</v>
      </c>
      <c r="AI25" s="3">
        <v>5</v>
      </c>
    </row>
    <row r="26" spans="1:43" x14ac:dyDescent="0.25">
      <c r="E26" t="s">
        <v>147</v>
      </c>
      <c r="AB26" s="2" t="s">
        <v>27</v>
      </c>
      <c r="AC26" s="2"/>
      <c r="AD26" s="2"/>
      <c r="AE26" s="2"/>
      <c r="AF26" s="2"/>
      <c r="AG26" s="2" t="s">
        <v>132</v>
      </c>
      <c r="AI26" s="3">
        <v>2</v>
      </c>
    </row>
    <row r="27" spans="1:43" x14ac:dyDescent="0.25">
      <c r="B27" s="1" t="s">
        <v>154</v>
      </c>
      <c r="G27" s="2" t="s">
        <v>155</v>
      </c>
      <c r="M27" s="1" t="s">
        <v>158</v>
      </c>
      <c r="R27" s="1" t="s">
        <v>160</v>
      </c>
      <c r="X27" s="1" t="s">
        <v>157</v>
      </c>
      <c r="AB27" s="2" t="s">
        <v>145</v>
      </c>
      <c r="AC27" s="2"/>
      <c r="AD27" s="2"/>
      <c r="AE27" s="2"/>
      <c r="AF27" s="2"/>
      <c r="AG27" s="2" t="s">
        <v>146</v>
      </c>
      <c r="AI27" s="1">
        <v>3</v>
      </c>
    </row>
    <row r="28" spans="1:43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X28" s="2"/>
      <c r="Y28" s="2"/>
      <c r="Z28" s="2"/>
      <c r="AA28" s="2" t="s">
        <v>36</v>
      </c>
      <c r="AB28" s="2"/>
      <c r="AI28">
        <f>SUM(AI14:AI27)</f>
        <v>100</v>
      </c>
    </row>
    <row r="29" spans="1:43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X29" s="2"/>
      <c r="Y29" s="8">
        <v>1</v>
      </c>
      <c r="Z29" s="8">
        <v>2</v>
      </c>
      <c r="AA29" s="8">
        <v>3</v>
      </c>
      <c r="AB29" s="8">
        <v>4</v>
      </c>
      <c r="AL29" s="2"/>
      <c r="AM29" s="2"/>
      <c r="AN29" s="2"/>
      <c r="AO29" s="2"/>
      <c r="AP29" s="2"/>
      <c r="AQ29" s="2"/>
    </row>
    <row r="30" spans="1:43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X30" s="2">
        <v>1</v>
      </c>
      <c r="Y30" s="1">
        <v>100</v>
      </c>
      <c r="Z30" s="1">
        <v>100</v>
      </c>
      <c r="AA30" s="1">
        <v>73</v>
      </c>
      <c r="AB30" s="1">
        <v>46</v>
      </c>
      <c r="AD30" t="s">
        <v>143</v>
      </c>
      <c r="AL30" s="2"/>
      <c r="AM30" s="2"/>
      <c r="AN30" s="2"/>
      <c r="AO30" s="2"/>
      <c r="AP30" s="2"/>
      <c r="AQ30" s="2"/>
    </row>
    <row r="31" spans="1:43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X31" s="2">
        <v>2</v>
      </c>
      <c r="Y31" s="10">
        <v>0</v>
      </c>
      <c r="Z31" s="10">
        <v>41</v>
      </c>
      <c r="AA31" s="10">
        <v>41</v>
      </c>
      <c r="AB31" s="10">
        <v>14</v>
      </c>
      <c r="AD31" t="s">
        <v>74</v>
      </c>
      <c r="AG31" t="s">
        <v>119</v>
      </c>
      <c r="AH31" t="s">
        <v>120</v>
      </c>
      <c r="AI31" t="s">
        <v>116</v>
      </c>
      <c r="AJ31" t="s">
        <v>42</v>
      </c>
    </row>
    <row r="32" spans="1:43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X32" s="2">
        <v>3</v>
      </c>
      <c r="Y32" s="2">
        <v>94</v>
      </c>
      <c r="Z32" s="2">
        <v>53</v>
      </c>
      <c r="AA32" s="2">
        <v>26</v>
      </c>
      <c r="AB32" s="2">
        <v>26</v>
      </c>
      <c r="AD32" t="s">
        <v>142</v>
      </c>
      <c r="AG32" t="s">
        <v>121</v>
      </c>
      <c r="AH32" t="s">
        <v>132</v>
      </c>
      <c r="AI32" t="s">
        <v>118</v>
      </c>
    </row>
    <row r="33" spans="1:33" x14ac:dyDescent="0.25">
      <c r="X33" s="2">
        <v>4</v>
      </c>
      <c r="Y33" s="5">
        <v>3</v>
      </c>
      <c r="Z33" s="5">
        <v>3</v>
      </c>
      <c r="AA33" s="5">
        <v>3</v>
      </c>
      <c r="AB33" s="5">
        <v>3</v>
      </c>
      <c r="AD33" t="s">
        <v>130</v>
      </c>
      <c r="AG33" t="s">
        <v>129</v>
      </c>
    </row>
    <row r="34" spans="1:33" x14ac:dyDescent="0.25">
      <c r="X34" s="2">
        <v>5</v>
      </c>
      <c r="Y34" s="7">
        <v>3</v>
      </c>
      <c r="Z34" s="7">
        <v>3</v>
      </c>
      <c r="AA34" s="7">
        <v>3</v>
      </c>
      <c r="AB34" s="7">
        <v>3</v>
      </c>
      <c r="AD34" t="s">
        <v>144</v>
      </c>
      <c r="AG34" t="s">
        <v>146</v>
      </c>
    </row>
    <row r="35" spans="1:33" x14ac:dyDescent="0.25">
      <c r="A35" s="2" t="s">
        <v>50</v>
      </c>
      <c r="B35" s="2"/>
      <c r="C35" s="2"/>
      <c r="D35" s="2"/>
      <c r="E35" s="2"/>
      <c r="F35" s="2"/>
      <c r="G35" s="2" t="s">
        <v>51</v>
      </c>
      <c r="H35" s="2"/>
      <c r="I35" s="2"/>
      <c r="J35" s="2"/>
      <c r="K35" s="2"/>
      <c r="L35" s="2"/>
      <c r="M35" s="2" t="s">
        <v>52</v>
      </c>
      <c r="N35" s="2"/>
      <c r="O35" s="2"/>
      <c r="P35" s="2"/>
      <c r="Q35" s="2"/>
      <c r="R35" s="2" t="s">
        <v>53</v>
      </c>
      <c r="S35" s="2"/>
      <c r="T35" s="2"/>
      <c r="U35" s="2"/>
      <c r="X35" s="2"/>
      <c r="Y35" s="9"/>
      <c r="Z35" s="9"/>
      <c r="AA35" s="9"/>
      <c r="AB35" s="9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fabregas</dc:creator>
  <cp:lastModifiedBy>fabregas</cp:lastModifiedBy>
  <cp:lastPrinted>2021-07-18T17:38:10Z</cp:lastPrinted>
  <dcterms:created xsi:type="dcterms:W3CDTF">2021-06-01T11:54:31Z</dcterms:created>
  <dcterms:modified xsi:type="dcterms:W3CDTF">2021-07-18T18:05:04Z</dcterms:modified>
</cp:coreProperties>
</file>